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estão do Risco Bancário_livro\Ficheiros excel\"/>
    </mc:Choice>
  </mc:AlternateContent>
  <xr:revisionPtr revIDLastSave="0" documentId="13_ncr:1_{4AD045CE-8402-45B0-BB65-B7E24E8774B4}" xr6:coauthVersionLast="47" xr6:coauthVersionMax="47" xr10:uidLastSave="{00000000-0000-0000-0000-000000000000}"/>
  <bookViews>
    <workbookView xWindow="-120" yWindow="-120" windowWidth="20730" windowHeight="11160" xr2:uid="{40797ACD-FA5C-4EF1-80BD-95ADC016F4A2}"/>
  </bookViews>
  <sheets>
    <sheet name="Freq&amp;Sev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K12" i="2" l="1"/>
  <c r="EQ3" i="2"/>
  <c r="EQ4" i="2"/>
  <c r="EQ5" i="2"/>
  <c r="EQ6" i="2"/>
  <c r="EQ7" i="2"/>
  <c r="EQ8" i="2"/>
  <c r="EQ9" i="2"/>
  <c r="EQ10" i="2"/>
  <c r="EQ11" i="2"/>
  <c r="EQ12" i="2"/>
  <c r="EQ13" i="2"/>
  <c r="EQ14" i="2"/>
  <c r="EQ15" i="2"/>
  <c r="EQ16" i="2"/>
  <c r="EQ17" i="2"/>
  <c r="EQ2" i="2"/>
  <c r="EP23" i="2"/>
  <c r="EO14" i="2"/>
  <c r="EP14" i="2" s="1"/>
  <c r="DK104" i="2"/>
  <c r="DI104" i="2"/>
  <c r="DK103" i="2"/>
  <c r="EP22" i="2"/>
  <c r="EP2" i="2"/>
  <c r="EO3" i="2"/>
  <c r="EP3" i="2" s="1"/>
  <c r="EM5" i="2"/>
  <c r="EM7" i="2"/>
  <c r="EM6" i="2"/>
  <c r="DI103" i="2"/>
  <c r="EO15" i="2" l="1"/>
  <c r="EO4" i="2"/>
  <c r="EO16" i="2" l="1"/>
  <c r="EP15" i="2"/>
  <c r="EO5" i="2"/>
  <c r="EP4" i="2"/>
  <c r="EP16" i="2" l="1"/>
  <c r="EO17" i="2"/>
  <c r="EP17" i="2" s="1"/>
  <c r="EO6" i="2"/>
  <c r="EP5" i="2"/>
  <c r="E2" i="2"/>
  <c r="D3" i="2"/>
  <c r="E3" i="2" s="1"/>
  <c r="ED3" i="2"/>
  <c r="ED4" i="2"/>
  <c r="ED5" i="2"/>
  <c r="ED6" i="2"/>
  <c r="ED7" i="2"/>
  <c r="ED8" i="2"/>
  <c r="ED9" i="2"/>
  <c r="ED10" i="2"/>
  <c r="ED11" i="2"/>
  <c r="ED12" i="2"/>
  <c r="ED2" i="2"/>
  <c r="DO13" i="2"/>
  <c r="DO5" i="2"/>
  <c r="DO6" i="2" s="1"/>
  <c r="DO7" i="2" s="1"/>
  <c r="DO8" i="2" s="1"/>
  <c r="DO9" i="2" s="1"/>
  <c r="DO10" i="2" s="1"/>
  <c r="DO11" i="2" s="1"/>
  <c r="DO12" i="2" s="1"/>
  <c r="DO4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AN12" i="2"/>
  <c r="AO12" i="2"/>
  <c r="AP12" i="2"/>
  <c r="AQ12" i="2"/>
  <c r="AR12" i="2"/>
  <c r="AS12" i="2"/>
  <c r="AT12" i="2"/>
  <c r="AU12" i="2"/>
  <c r="AV12" i="2"/>
  <c r="AW12" i="2"/>
  <c r="AX12" i="2"/>
  <c r="AY12" i="2"/>
  <c r="AZ12" i="2"/>
  <c r="BA12" i="2"/>
  <c r="BB12" i="2"/>
  <c r="BC12" i="2"/>
  <c r="BD12" i="2"/>
  <c r="BE12" i="2"/>
  <c r="BF12" i="2"/>
  <c r="BG12" i="2"/>
  <c r="BH12" i="2"/>
  <c r="BI12" i="2"/>
  <c r="BJ12" i="2"/>
  <c r="BK12" i="2"/>
  <c r="BL12" i="2"/>
  <c r="BM12" i="2"/>
  <c r="BN12" i="2"/>
  <c r="BO12" i="2"/>
  <c r="BP12" i="2"/>
  <c r="BQ12" i="2"/>
  <c r="BR12" i="2"/>
  <c r="BS12" i="2"/>
  <c r="BT12" i="2"/>
  <c r="BU12" i="2"/>
  <c r="BV12" i="2"/>
  <c r="BW12" i="2"/>
  <c r="BX12" i="2"/>
  <c r="BY12" i="2"/>
  <c r="BZ12" i="2"/>
  <c r="CA12" i="2"/>
  <c r="CB12" i="2"/>
  <c r="CC12" i="2"/>
  <c r="CD12" i="2"/>
  <c r="CE12" i="2"/>
  <c r="CF12" i="2"/>
  <c r="CG12" i="2"/>
  <c r="CH12" i="2"/>
  <c r="CI12" i="2"/>
  <c r="CJ12" i="2"/>
  <c r="CK12" i="2"/>
  <c r="CL12" i="2"/>
  <c r="CM12" i="2"/>
  <c r="CN12" i="2"/>
  <c r="CO12" i="2"/>
  <c r="CP12" i="2"/>
  <c r="CQ12" i="2"/>
  <c r="CR12" i="2"/>
  <c r="CS12" i="2"/>
  <c r="CT12" i="2"/>
  <c r="CU12" i="2"/>
  <c r="CV12" i="2"/>
  <c r="CW12" i="2"/>
  <c r="CX12" i="2"/>
  <c r="CY12" i="2"/>
  <c r="CZ12" i="2"/>
  <c r="DA12" i="2"/>
  <c r="DB12" i="2"/>
  <c r="DC12" i="2"/>
  <c r="DD12" i="2"/>
  <c r="DE12" i="2"/>
  <c r="DF12" i="2"/>
  <c r="DG12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AN13" i="2"/>
  <c r="AO13" i="2"/>
  <c r="AP13" i="2"/>
  <c r="AQ13" i="2"/>
  <c r="AR13" i="2"/>
  <c r="AS13" i="2"/>
  <c r="AT13" i="2"/>
  <c r="AU13" i="2"/>
  <c r="AV13" i="2"/>
  <c r="AW13" i="2"/>
  <c r="AX13" i="2"/>
  <c r="AY13" i="2"/>
  <c r="AZ13" i="2"/>
  <c r="BA13" i="2"/>
  <c r="BB13" i="2"/>
  <c r="BC13" i="2"/>
  <c r="BD13" i="2"/>
  <c r="BE13" i="2"/>
  <c r="BF13" i="2"/>
  <c r="BG13" i="2"/>
  <c r="BH13" i="2"/>
  <c r="BI13" i="2"/>
  <c r="BJ13" i="2"/>
  <c r="BK13" i="2"/>
  <c r="BL13" i="2"/>
  <c r="BM13" i="2"/>
  <c r="BN13" i="2"/>
  <c r="BO13" i="2"/>
  <c r="BP13" i="2"/>
  <c r="BQ13" i="2"/>
  <c r="BR13" i="2"/>
  <c r="BS13" i="2"/>
  <c r="BT13" i="2"/>
  <c r="BU13" i="2"/>
  <c r="BV13" i="2"/>
  <c r="BW13" i="2"/>
  <c r="BX13" i="2"/>
  <c r="BY13" i="2"/>
  <c r="BZ13" i="2"/>
  <c r="CA13" i="2"/>
  <c r="CB13" i="2"/>
  <c r="CC13" i="2"/>
  <c r="CD13" i="2"/>
  <c r="CE13" i="2"/>
  <c r="CF13" i="2"/>
  <c r="CG13" i="2"/>
  <c r="CH13" i="2"/>
  <c r="CI13" i="2"/>
  <c r="CJ13" i="2"/>
  <c r="CK13" i="2"/>
  <c r="CL13" i="2"/>
  <c r="CM13" i="2"/>
  <c r="CN13" i="2"/>
  <c r="CO13" i="2"/>
  <c r="CP13" i="2"/>
  <c r="CQ13" i="2"/>
  <c r="CR13" i="2"/>
  <c r="CS13" i="2"/>
  <c r="CT13" i="2"/>
  <c r="CU13" i="2"/>
  <c r="CV13" i="2"/>
  <c r="CW13" i="2"/>
  <c r="CX13" i="2"/>
  <c r="CY13" i="2"/>
  <c r="CZ13" i="2"/>
  <c r="DA13" i="2"/>
  <c r="DB13" i="2"/>
  <c r="DC13" i="2"/>
  <c r="DD13" i="2"/>
  <c r="DE13" i="2"/>
  <c r="DF13" i="2"/>
  <c r="DG13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AN14" i="2"/>
  <c r="AO14" i="2"/>
  <c r="AP14" i="2"/>
  <c r="AQ14" i="2"/>
  <c r="AR14" i="2"/>
  <c r="AS14" i="2"/>
  <c r="AT14" i="2"/>
  <c r="AU14" i="2"/>
  <c r="AV14" i="2"/>
  <c r="AW14" i="2"/>
  <c r="AX14" i="2"/>
  <c r="AY14" i="2"/>
  <c r="AZ14" i="2"/>
  <c r="BA14" i="2"/>
  <c r="BB14" i="2"/>
  <c r="BC14" i="2"/>
  <c r="BD14" i="2"/>
  <c r="BE14" i="2"/>
  <c r="BF14" i="2"/>
  <c r="BG14" i="2"/>
  <c r="BH14" i="2"/>
  <c r="BI14" i="2"/>
  <c r="BJ14" i="2"/>
  <c r="BK14" i="2"/>
  <c r="BL14" i="2"/>
  <c r="BM14" i="2"/>
  <c r="BN14" i="2"/>
  <c r="BO14" i="2"/>
  <c r="BP14" i="2"/>
  <c r="BQ14" i="2"/>
  <c r="BR14" i="2"/>
  <c r="BS14" i="2"/>
  <c r="BT14" i="2"/>
  <c r="BU14" i="2"/>
  <c r="BV14" i="2"/>
  <c r="BW14" i="2"/>
  <c r="BX14" i="2"/>
  <c r="BY14" i="2"/>
  <c r="BZ14" i="2"/>
  <c r="CA14" i="2"/>
  <c r="CB14" i="2"/>
  <c r="CC14" i="2"/>
  <c r="CD14" i="2"/>
  <c r="CE14" i="2"/>
  <c r="CF14" i="2"/>
  <c r="CG14" i="2"/>
  <c r="CH14" i="2"/>
  <c r="CI14" i="2"/>
  <c r="CJ14" i="2"/>
  <c r="CK14" i="2"/>
  <c r="CL14" i="2"/>
  <c r="CM14" i="2"/>
  <c r="CN14" i="2"/>
  <c r="CO14" i="2"/>
  <c r="CP14" i="2"/>
  <c r="CQ14" i="2"/>
  <c r="CR14" i="2"/>
  <c r="CS14" i="2"/>
  <c r="CT14" i="2"/>
  <c r="CU14" i="2"/>
  <c r="CV14" i="2"/>
  <c r="CW14" i="2"/>
  <c r="CX14" i="2"/>
  <c r="CY14" i="2"/>
  <c r="CZ14" i="2"/>
  <c r="DA14" i="2"/>
  <c r="DB14" i="2"/>
  <c r="DC14" i="2"/>
  <c r="DD14" i="2"/>
  <c r="DE14" i="2"/>
  <c r="DF14" i="2"/>
  <c r="DG14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AN15" i="2"/>
  <c r="AO15" i="2"/>
  <c r="AP15" i="2"/>
  <c r="AQ15" i="2"/>
  <c r="AR15" i="2"/>
  <c r="AS15" i="2"/>
  <c r="AT15" i="2"/>
  <c r="AU15" i="2"/>
  <c r="AV15" i="2"/>
  <c r="AW15" i="2"/>
  <c r="AX15" i="2"/>
  <c r="AY15" i="2"/>
  <c r="AZ15" i="2"/>
  <c r="BA15" i="2"/>
  <c r="BB15" i="2"/>
  <c r="BC15" i="2"/>
  <c r="BD15" i="2"/>
  <c r="BE15" i="2"/>
  <c r="BF15" i="2"/>
  <c r="BG15" i="2"/>
  <c r="BH15" i="2"/>
  <c r="BI15" i="2"/>
  <c r="BJ15" i="2"/>
  <c r="BK15" i="2"/>
  <c r="BL15" i="2"/>
  <c r="BM15" i="2"/>
  <c r="BN15" i="2"/>
  <c r="BO15" i="2"/>
  <c r="BP15" i="2"/>
  <c r="BQ15" i="2"/>
  <c r="BR15" i="2"/>
  <c r="BS15" i="2"/>
  <c r="BT15" i="2"/>
  <c r="BU15" i="2"/>
  <c r="BV15" i="2"/>
  <c r="BW15" i="2"/>
  <c r="BX15" i="2"/>
  <c r="BY15" i="2"/>
  <c r="BZ15" i="2"/>
  <c r="CA15" i="2"/>
  <c r="CB15" i="2"/>
  <c r="CC15" i="2"/>
  <c r="CD15" i="2"/>
  <c r="CE15" i="2"/>
  <c r="CF15" i="2"/>
  <c r="CG15" i="2"/>
  <c r="CH15" i="2"/>
  <c r="CI15" i="2"/>
  <c r="CJ15" i="2"/>
  <c r="CK15" i="2"/>
  <c r="CL15" i="2"/>
  <c r="CM15" i="2"/>
  <c r="CN15" i="2"/>
  <c r="CO15" i="2"/>
  <c r="CP15" i="2"/>
  <c r="CQ15" i="2"/>
  <c r="CR15" i="2"/>
  <c r="CS15" i="2"/>
  <c r="CT15" i="2"/>
  <c r="CU15" i="2"/>
  <c r="CV15" i="2"/>
  <c r="CW15" i="2"/>
  <c r="CX15" i="2"/>
  <c r="CY15" i="2"/>
  <c r="CZ15" i="2"/>
  <c r="DA15" i="2"/>
  <c r="DB15" i="2"/>
  <c r="DC15" i="2"/>
  <c r="DD15" i="2"/>
  <c r="DE15" i="2"/>
  <c r="DF15" i="2"/>
  <c r="DG15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AN16" i="2"/>
  <c r="AO16" i="2"/>
  <c r="AP16" i="2"/>
  <c r="AQ16" i="2"/>
  <c r="AR16" i="2"/>
  <c r="AS16" i="2"/>
  <c r="AT16" i="2"/>
  <c r="AU16" i="2"/>
  <c r="AV16" i="2"/>
  <c r="AW16" i="2"/>
  <c r="AX16" i="2"/>
  <c r="AY16" i="2"/>
  <c r="AZ16" i="2"/>
  <c r="BA16" i="2"/>
  <c r="BB16" i="2"/>
  <c r="BC16" i="2"/>
  <c r="BD16" i="2"/>
  <c r="BE16" i="2"/>
  <c r="BF16" i="2"/>
  <c r="BG16" i="2"/>
  <c r="BH16" i="2"/>
  <c r="BI16" i="2"/>
  <c r="BJ16" i="2"/>
  <c r="BK16" i="2"/>
  <c r="BL16" i="2"/>
  <c r="BM16" i="2"/>
  <c r="BN16" i="2"/>
  <c r="BO16" i="2"/>
  <c r="BP16" i="2"/>
  <c r="BQ16" i="2"/>
  <c r="BR16" i="2"/>
  <c r="BS16" i="2"/>
  <c r="BT16" i="2"/>
  <c r="BU16" i="2"/>
  <c r="BV16" i="2"/>
  <c r="BW16" i="2"/>
  <c r="BX16" i="2"/>
  <c r="BY16" i="2"/>
  <c r="BZ16" i="2"/>
  <c r="CA16" i="2"/>
  <c r="CB16" i="2"/>
  <c r="CC16" i="2"/>
  <c r="CD16" i="2"/>
  <c r="CE16" i="2"/>
  <c r="CF16" i="2"/>
  <c r="CG16" i="2"/>
  <c r="CH16" i="2"/>
  <c r="CI16" i="2"/>
  <c r="CJ16" i="2"/>
  <c r="CK16" i="2"/>
  <c r="CL16" i="2"/>
  <c r="CM16" i="2"/>
  <c r="CN16" i="2"/>
  <c r="CO16" i="2"/>
  <c r="CP16" i="2"/>
  <c r="CQ16" i="2"/>
  <c r="CR16" i="2"/>
  <c r="CS16" i="2"/>
  <c r="CT16" i="2"/>
  <c r="CU16" i="2"/>
  <c r="CV16" i="2"/>
  <c r="CW16" i="2"/>
  <c r="CX16" i="2"/>
  <c r="CY16" i="2"/>
  <c r="CZ16" i="2"/>
  <c r="DA16" i="2"/>
  <c r="DB16" i="2"/>
  <c r="DC16" i="2"/>
  <c r="DD16" i="2"/>
  <c r="DE16" i="2"/>
  <c r="DF16" i="2"/>
  <c r="DG16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AN17" i="2"/>
  <c r="AO17" i="2"/>
  <c r="AP17" i="2"/>
  <c r="AQ17" i="2"/>
  <c r="AR17" i="2"/>
  <c r="AS17" i="2"/>
  <c r="AT17" i="2"/>
  <c r="AU17" i="2"/>
  <c r="AV17" i="2"/>
  <c r="AW17" i="2"/>
  <c r="AX17" i="2"/>
  <c r="AY17" i="2"/>
  <c r="AZ17" i="2"/>
  <c r="BA17" i="2"/>
  <c r="BB17" i="2"/>
  <c r="BC17" i="2"/>
  <c r="BD17" i="2"/>
  <c r="BE17" i="2"/>
  <c r="BF17" i="2"/>
  <c r="BG17" i="2"/>
  <c r="BH17" i="2"/>
  <c r="BI17" i="2"/>
  <c r="BJ17" i="2"/>
  <c r="BK17" i="2"/>
  <c r="BL17" i="2"/>
  <c r="BM17" i="2"/>
  <c r="BN17" i="2"/>
  <c r="BO17" i="2"/>
  <c r="BP17" i="2"/>
  <c r="BQ17" i="2"/>
  <c r="BR17" i="2"/>
  <c r="BS17" i="2"/>
  <c r="BT17" i="2"/>
  <c r="BU17" i="2"/>
  <c r="BV17" i="2"/>
  <c r="BW17" i="2"/>
  <c r="BX17" i="2"/>
  <c r="BY17" i="2"/>
  <c r="BZ17" i="2"/>
  <c r="CA17" i="2"/>
  <c r="CB17" i="2"/>
  <c r="CC17" i="2"/>
  <c r="CD17" i="2"/>
  <c r="CE17" i="2"/>
  <c r="CF17" i="2"/>
  <c r="CG17" i="2"/>
  <c r="CH17" i="2"/>
  <c r="CI17" i="2"/>
  <c r="CJ17" i="2"/>
  <c r="CK17" i="2"/>
  <c r="CL17" i="2"/>
  <c r="CM17" i="2"/>
  <c r="CN17" i="2"/>
  <c r="CO17" i="2"/>
  <c r="CP17" i="2"/>
  <c r="CQ17" i="2"/>
  <c r="CR17" i="2"/>
  <c r="CS17" i="2"/>
  <c r="CT17" i="2"/>
  <c r="CU17" i="2"/>
  <c r="CV17" i="2"/>
  <c r="CW17" i="2"/>
  <c r="CX17" i="2"/>
  <c r="CY17" i="2"/>
  <c r="CZ17" i="2"/>
  <c r="DA17" i="2"/>
  <c r="DB17" i="2"/>
  <c r="DC17" i="2"/>
  <c r="DD17" i="2"/>
  <c r="DE17" i="2"/>
  <c r="DF17" i="2"/>
  <c r="DG17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AN18" i="2"/>
  <c r="AO18" i="2"/>
  <c r="AP18" i="2"/>
  <c r="AQ18" i="2"/>
  <c r="AR18" i="2"/>
  <c r="AS18" i="2"/>
  <c r="AT18" i="2"/>
  <c r="AU18" i="2"/>
  <c r="AV18" i="2"/>
  <c r="AW18" i="2"/>
  <c r="AX18" i="2"/>
  <c r="AY18" i="2"/>
  <c r="AZ18" i="2"/>
  <c r="BA18" i="2"/>
  <c r="BB18" i="2"/>
  <c r="BC18" i="2"/>
  <c r="BD18" i="2"/>
  <c r="BE18" i="2"/>
  <c r="BF18" i="2"/>
  <c r="BG18" i="2"/>
  <c r="BH18" i="2"/>
  <c r="BI18" i="2"/>
  <c r="BJ18" i="2"/>
  <c r="BK18" i="2"/>
  <c r="BL18" i="2"/>
  <c r="BM18" i="2"/>
  <c r="BN18" i="2"/>
  <c r="BO18" i="2"/>
  <c r="BP18" i="2"/>
  <c r="BQ18" i="2"/>
  <c r="BR18" i="2"/>
  <c r="BS18" i="2"/>
  <c r="BT18" i="2"/>
  <c r="BU18" i="2"/>
  <c r="BV18" i="2"/>
  <c r="BW18" i="2"/>
  <c r="BX18" i="2"/>
  <c r="BY18" i="2"/>
  <c r="BZ18" i="2"/>
  <c r="CA18" i="2"/>
  <c r="CB18" i="2"/>
  <c r="CC18" i="2"/>
  <c r="CD18" i="2"/>
  <c r="CE18" i="2"/>
  <c r="CF18" i="2"/>
  <c r="CG18" i="2"/>
  <c r="CH18" i="2"/>
  <c r="CI18" i="2"/>
  <c r="CJ18" i="2"/>
  <c r="CK18" i="2"/>
  <c r="CL18" i="2"/>
  <c r="CM18" i="2"/>
  <c r="CN18" i="2"/>
  <c r="CO18" i="2"/>
  <c r="CP18" i="2"/>
  <c r="CQ18" i="2"/>
  <c r="CR18" i="2"/>
  <c r="CS18" i="2"/>
  <c r="CT18" i="2"/>
  <c r="CU18" i="2"/>
  <c r="CV18" i="2"/>
  <c r="CW18" i="2"/>
  <c r="CX18" i="2"/>
  <c r="CY18" i="2"/>
  <c r="CZ18" i="2"/>
  <c r="DA18" i="2"/>
  <c r="DB18" i="2"/>
  <c r="DC18" i="2"/>
  <c r="DD18" i="2"/>
  <c r="DE18" i="2"/>
  <c r="DF18" i="2"/>
  <c r="DG18" i="2"/>
  <c r="L13" i="2"/>
  <c r="L14" i="2"/>
  <c r="L15" i="2"/>
  <c r="L16" i="2"/>
  <c r="L17" i="2"/>
  <c r="L18" i="2"/>
  <c r="L12" i="2"/>
  <c r="J105" i="2"/>
  <c r="J103" i="2"/>
  <c r="L2" i="2" a="1"/>
  <c r="L2" i="2" s="1"/>
  <c r="M1" i="2"/>
  <c r="N1" i="2" s="1"/>
  <c r="O1" i="2" s="1"/>
  <c r="P1" i="2" s="1"/>
  <c r="Q1" i="2" s="1"/>
  <c r="R1" i="2" s="1"/>
  <c r="S1" i="2" s="1"/>
  <c r="T1" i="2" s="1"/>
  <c r="U1" i="2" s="1"/>
  <c r="V1" i="2" s="1"/>
  <c r="W1" i="2" s="1"/>
  <c r="X1" i="2" s="1"/>
  <c r="Y1" i="2" s="1"/>
  <c r="Z1" i="2" s="1"/>
  <c r="AA1" i="2" s="1"/>
  <c r="AB1" i="2" s="1"/>
  <c r="AC1" i="2" s="1"/>
  <c r="AD1" i="2" s="1"/>
  <c r="AE1" i="2" s="1"/>
  <c r="AF1" i="2" s="1"/>
  <c r="AG1" i="2" s="1"/>
  <c r="AH1" i="2" s="1"/>
  <c r="AI1" i="2" s="1"/>
  <c r="AJ1" i="2" s="1"/>
  <c r="AK1" i="2" s="1"/>
  <c r="AL1" i="2" s="1"/>
  <c r="AM1" i="2" s="1"/>
  <c r="AN1" i="2" s="1"/>
  <c r="AO1" i="2" s="1"/>
  <c r="AP1" i="2" s="1"/>
  <c r="AQ1" i="2" s="1"/>
  <c r="AR1" i="2" s="1"/>
  <c r="AS1" i="2" s="1"/>
  <c r="AT1" i="2" s="1"/>
  <c r="AU1" i="2" s="1"/>
  <c r="AV1" i="2" s="1"/>
  <c r="AW1" i="2" s="1"/>
  <c r="AX1" i="2" s="1"/>
  <c r="AY1" i="2" s="1"/>
  <c r="AZ1" i="2" s="1"/>
  <c r="BA1" i="2" s="1"/>
  <c r="BB1" i="2" s="1"/>
  <c r="BC1" i="2" s="1"/>
  <c r="BD1" i="2" s="1"/>
  <c r="BE1" i="2" s="1"/>
  <c r="BF1" i="2" s="1"/>
  <c r="BG1" i="2" s="1"/>
  <c r="BH1" i="2" s="1"/>
  <c r="BI1" i="2" s="1"/>
  <c r="BJ1" i="2" s="1"/>
  <c r="BK1" i="2" s="1"/>
  <c r="BL1" i="2" s="1"/>
  <c r="BM1" i="2" s="1"/>
  <c r="BN1" i="2" s="1"/>
  <c r="BO1" i="2" s="1"/>
  <c r="BP1" i="2" s="1"/>
  <c r="BQ1" i="2" s="1"/>
  <c r="BR1" i="2" s="1"/>
  <c r="BS1" i="2" s="1"/>
  <c r="BT1" i="2" s="1"/>
  <c r="BU1" i="2" s="1"/>
  <c r="BV1" i="2" s="1"/>
  <c r="BW1" i="2" s="1"/>
  <c r="BX1" i="2" s="1"/>
  <c r="BY1" i="2" s="1"/>
  <c r="BZ1" i="2" s="1"/>
  <c r="CA1" i="2" s="1"/>
  <c r="CB1" i="2" s="1"/>
  <c r="CC1" i="2" s="1"/>
  <c r="CD1" i="2" s="1"/>
  <c r="CE1" i="2" s="1"/>
  <c r="CF1" i="2" s="1"/>
  <c r="CG1" i="2" s="1"/>
  <c r="CH1" i="2" s="1"/>
  <c r="CI1" i="2" s="1"/>
  <c r="CJ1" i="2" s="1"/>
  <c r="CK1" i="2" s="1"/>
  <c r="CL1" i="2" s="1"/>
  <c r="CM1" i="2" s="1"/>
  <c r="CN1" i="2" s="1"/>
  <c r="CO1" i="2" s="1"/>
  <c r="CP1" i="2" s="1"/>
  <c r="CQ1" i="2" s="1"/>
  <c r="CR1" i="2" s="1"/>
  <c r="CS1" i="2" s="1"/>
  <c r="CT1" i="2" s="1"/>
  <c r="CU1" i="2" s="1"/>
  <c r="CV1" i="2" s="1"/>
  <c r="CW1" i="2" s="1"/>
  <c r="CX1" i="2" s="1"/>
  <c r="CY1" i="2" s="1"/>
  <c r="CZ1" i="2" s="1"/>
  <c r="DA1" i="2" s="1"/>
  <c r="DB1" i="2" s="1"/>
  <c r="DC1" i="2" s="1"/>
  <c r="DD1" i="2" s="1"/>
  <c r="DE1" i="2" s="1"/>
  <c r="DF1" i="2" s="1"/>
  <c r="DG1" i="2" s="1"/>
  <c r="EO7" i="2" l="1"/>
  <c r="EP6" i="2"/>
  <c r="D4" i="2"/>
  <c r="L20" i="2"/>
  <c r="DD20" i="2"/>
  <c r="CZ20" i="2"/>
  <c r="CV20" i="2"/>
  <c r="CR20" i="2"/>
  <c r="CN20" i="2"/>
  <c r="CJ20" i="2"/>
  <c r="CF20" i="2"/>
  <c r="CB20" i="2"/>
  <c r="BX20" i="2"/>
  <c r="BT20" i="2"/>
  <c r="BP20" i="2"/>
  <c r="BL20" i="2"/>
  <c r="BH20" i="2"/>
  <c r="BD20" i="2"/>
  <c r="AZ20" i="2"/>
  <c r="AV20" i="2"/>
  <c r="AR20" i="2"/>
  <c r="AN20" i="2"/>
  <c r="AJ20" i="2"/>
  <c r="AF20" i="2"/>
  <c r="AB20" i="2"/>
  <c r="X20" i="2"/>
  <c r="T20" i="2"/>
  <c r="P20" i="2"/>
  <c r="DG20" i="2"/>
  <c r="DC20" i="2"/>
  <c r="CY20" i="2"/>
  <c r="CU20" i="2"/>
  <c r="CQ20" i="2"/>
  <c r="CM20" i="2"/>
  <c r="CI20" i="2"/>
  <c r="CE20" i="2"/>
  <c r="CA20" i="2"/>
  <c r="BW20" i="2"/>
  <c r="BS20" i="2"/>
  <c r="BO20" i="2"/>
  <c r="BK20" i="2"/>
  <c r="BG20" i="2"/>
  <c r="BC20" i="2"/>
  <c r="AY20" i="2"/>
  <c r="AU20" i="2"/>
  <c r="AQ20" i="2"/>
  <c r="AM20" i="2"/>
  <c r="AI20" i="2"/>
  <c r="AE20" i="2"/>
  <c r="AA20" i="2"/>
  <c r="W20" i="2"/>
  <c r="S20" i="2"/>
  <c r="O20" i="2"/>
  <c r="DF20" i="2"/>
  <c r="DB20" i="2"/>
  <c r="CX20" i="2"/>
  <c r="CT20" i="2"/>
  <c r="CP20" i="2"/>
  <c r="CL20" i="2"/>
  <c r="CH20" i="2"/>
  <c r="CD20" i="2"/>
  <c r="BZ20" i="2"/>
  <c r="BV20" i="2"/>
  <c r="BR20" i="2"/>
  <c r="BN20" i="2"/>
  <c r="BJ20" i="2"/>
  <c r="BF20" i="2"/>
  <c r="BB20" i="2"/>
  <c r="AX20" i="2"/>
  <c r="AT20" i="2"/>
  <c r="AP20" i="2"/>
  <c r="AL20" i="2"/>
  <c r="AH20" i="2"/>
  <c r="AD20" i="2"/>
  <c r="Z20" i="2"/>
  <c r="V20" i="2"/>
  <c r="R20" i="2"/>
  <c r="N20" i="2"/>
  <c r="DE20" i="2"/>
  <c r="DA20" i="2"/>
  <c r="CW20" i="2"/>
  <c r="CS20" i="2"/>
  <c r="CO20" i="2"/>
  <c r="CK20" i="2"/>
  <c r="CG20" i="2"/>
  <c r="CC20" i="2"/>
  <c r="BY20" i="2"/>
  <c r="BU20" i="2"/>
  <c r="BQ20" i="2"/>
  <c r="BM20" i="2"/>
  <c r="BI20" i="2"/>
  <c r="BE20" i="2"/>
  <c r="BA20" i="2"/>
  <c r="AW20" i="2"/>
  <c r="AS20" i="2"/>
  <c r="AO20" i="2"/>
  <c r="AK20" i="2"/>
  <c r="AG20" i="2"/>
  <c r="AC20" i="2"/>
  <c r="Y20" i="2"/>
  <c r="U20" i="2"/>
  <c r="Q20" i="2"/>
  <c r="M20" i="2"/>
  <c r="DC2" i="2"/>
  <c r="CU2" i="2"/>
  <c r="CM2" i="2"/>
  <c r="CE2" i="2"/>
  <c r="BW2" i="2"/>
  <c r="BO2" i="2"/>
  <c r="BG2" i="2"/>
  <c r="AY2" i="2"/>
  <c r="AQ2" i="2"/>
  <c r="AI2" i="2"/>
  <c r="AA2" i="2"/>
  <c r="O2" i="2"/>
  <c r="DB2" i="2"/>
  <c r="CT2" i="2"/>
  <c r="CL2" i="2"/>
  <c r="CD2" i="2"/>
  <c r="BV2" i="2"/>
  <c r="BN2" i="2"/>
  <c r="BF2" i="2"/>
  <c r="AX2" i="2"/>
  <c r="AP2" i="2"/>
  <c r="AH2" i="2"/>
  <c r="Z2" i="2"/>
  <c r="N2" i="2"/>
  <c r="DE2" i="2"/>
  <c r="DA2" i="2"/>
  <c r="CW2" i="2"/>
  <c r="CS2" i="2"/>
  <c r="CO2" i="2"/>
  <c r="CK2" i="2"/>
  <c r="CG2" i="2"/>
  <c r="CC2" i="2"/>
  <c r="BY2" i="2"/>
  <c r="BU2" i="2"/>
  <c r="BQ2" i="2"/>
  <c r="BM2" i="2"/>
  <c r="BI2" i="2"/>
  <c r="BE2" i="2"/>
  <c r="BA2" i="2"/>
  <c r="AW2" i="2"/>
  <c r="AS2" i="2"/>
  <c r="AO2" i="2"/>
  <c r="AK2" i="2"/>
  <c r="AG2" i="2"/>
  <c r="AC2" i="2"/>
  <c r="Y2" i="2"/>
  <c r="U2" i="2"/>
  <c r="Q2" i="2"/>
  <c r="M2" i="2"/>
  <c r="DG2" i="2"/>
  <c r="CY2" i="2"/>
  <c r="CQ2" i="2"/>
  <c r="CI2" i="2"/>
  <c r="CA2" i="2"/>
  <c r="BS2" i="2"/>
  <c r="BK2" i="2"/>
  <c r="BC2" i="2"/>
  <c r="AU2" i="2"/>
  <c r="AM2" i="2"/>
  <c r="AE2" i="2"/>
  <c r="W2" i="2"/>
  <c r="S2" i="2"/>
  <c r="DF2" i="2"/>
  <c r="CX2" i="2"/>
  <c r="CP2" i="2"/>
  <c r="CH2" i="2"/>
  <c r="BZ2" i="2"/>
  <c r="BR2" i="2"/>
  <c r="BJ2" i="2"/>
  <c r="BB2" i="2"/>
  <c r="AT2" i="2"/>
  <c r="AL2" i="2"/>
  <c r="AD2" i="2"/>
  <c r="V2" i="2"/>
  <c r="R2" i="2"/>
  <c r="DD2" i="2"/>
  <c r="CZ2" i="2"/>
  <c r="CV2" i="2"/>
  <c r="CR2" i="2"/>
  <c r="CN2" i="2"/>
  <c r="CJ2" i="2"/>
  <c r="CF2" i="2"/>
  <c r="CB2" i="2"/>
  <c r="BX2" i="2"/>
  <c r="BT2" i="2"/>
  <c r="BP2" i="2"/>
  <c r="BL2" i="2"/>
  <c r="BH2" i="2"/>
  <c r="BD2" i="2"/>
  <c r="AZ2" i="2"/>
  <c r="AV2" i="2"/>
  <c r="AR2" i="2"/>
  <c r="AN2" i="2"/>
  <c r="AJ2" i="2"/>
  <c r="AF2" i="2"/>
  <c r="AB2" i="2"/>
  <c r="X2" i="2"/>
  <c r="T2" i="2"/>
  <c r="P2" i="2"/>
  <c r="EO8" i="2" l="1"/>
  <c r="EP7" i="2"/>
  <c r="D5" i="2"/>
  <c r="E4" i="2"/>
  <c r="DI2" i="2" a="1"/>
  <c r="DI2" i="2" s="1"/>
  <c r="DI88" i="2"/>
  <c r="DI24" i="2"/>
  <c r="DI91" i="2"/>
  <c r="DI27" i="2"/>
  <c r="DI94" i="2"/>
  <c r="DI30" i="2"/>
  <c r="DI84" i="2"/>
  <c r="DI20" i="2"/>
  <c r="DI55" i="2"/>
  <c r="DI74" i="2"/>
  <c r="DI29" i="2"/>
  <c r="DI48" i="2"/>
  <c r="DI37" i="2"/>
  <c r="DI51" i="2"/>
  <c r="DI69" i="2"/>
  <c r="DI54" i="2"/>
  <c r="DI65" i="2"/>
  <c r="DI95" i="2"/>
  <c r="DI82" i="2"/>
  <c r="DI4" i="2"/>
  <c r="DI90" i="2"/>
  <c r="DI76" i="2"/>
  <c r="DI25" i="2"/>
  <c r="DI57" i="2"/>
  <c r="EO9" i="2" l="1"/>
  <c r="EP8" i="2"/>
  <c r="D6" i="2"/>
  <c r="E5" i="2"/>
  <c r="DI34" i="2"/>
  <c r="DI15" i="2"/>
  <c r="DI12" i="2"/>
  <c r="DI21" i="2"/>
  <c r="DI73" i="2"/>
  <c r="DI41" i="2"/>
  <c r="DI97" i="2"/>
  <c r="DI77" i="2"/>
  <c r="DI6" i="2"/>
  <c r="DI70" i="2"/>
  <c r="DI3" i="2"/>
  <c r="DI67" i="2"/>
  <c r="DI93" i="2"/>
  <c r="DI64" i="2"/>
  <c r="DI81" i="2"/>
  <c r="DI33" i="2"/>
  <c r="DI87" i="2"/>
  <c r="DI36" i="2"/>
  <c r="DI100" i="2"/>
  <c r="DI46" i="2"/>
  <c r="DI45" i="2"/>
  <c r="DI43" i="2"/>
  <c r="DI17" i="2"/>
  <c r="DI40" i="2"/>
  <c r="DI5" i="2"/>
  <c r="DI66" i="2"/>
  <c r="DI47" i="2"/>
  <c r="DI28" i="2"/>
  <c r="DI26" i="2"/>
  <c r="DI23" i="2"/>
  <c r="DI18" i="2"/>
  <c r="DI31" i="2"/>
  <c r="DI44" i="2"/>
  <c r="DI22" i="2"/>
  <c r="DI86" i="2"/>
  <c r="DI19" i="2"/>
  <c r="DI83" i="2"/>
  <c r="DI16" i="2"/>
  <c r="DI80" i="2"/>
  <c r="DI10" i="2"/>
  <c r="DI7" i="2"/>
  <c r="DI9" i="2"/>
  <c r="DI52" i="2"/>
  <c r="DI89" i="2"/>
  <c r="DI62" i="2"/>
  <c r="DI85" i="2"/>
  <c r="DI59" i="2"/>
  <c r="DI61" i="2"/>
  <c r="DI56" i="2"/>
  <c r="DI49" i="2"/>
  <c r="DI98" i="2"/>
  <c r="DI79" i="2"/>
  <c r="DI60" i="2"/>
  <c r="DI58" i="2"/>
  <c r="DI71" i="2"/>
  <c r="DI50" i="2"/>
  <c r="DI63" i="2"/>
  <c r="DI92" i="2"/>
  <c r="DI38" i="2"/>
  <c r="DI13" i="2"/>
  <c r="DI35" i="2"/>
  <c r="DI99" i="2"/>
  <c r="DI32" i="2"/>
  <c r="DI96" i="2"/>
  <c r="DI42" i="2"/>
  <c r="DI39" i="2"/>
  <c r="DI53" i="2"/>
  <c r="DI68" i="2"/>
  <c r="DI14" i="2"/>
  <c r="DI78" i="2"/>
  <c r="DI11" i="2"/>
  <c r="DI75" i="2"/>
  <c r="DI8" i="2"/>
  <c r="DI72" i="2"/>
  <c r="DI101" i="2"/>
  <c r="EO10" i="2" l="1"/>
  <c r="EP9" i="2"/>
  <c r="D7" i="2"/>
  <c r="E6" i="2"/>
  <c r="B4" i="2"/>
  <c r="B3" i="2"/>
  <c r="F2" i="2" s="1"/>
  <c r="EO11" i="2" l="1"/>
  <c r="EP10" i="2"/>
  <c r="D8" i="2"/>
  <c r="E7" i="2"/>
  <c r="EO12" i="2" l="1"/>
  <c r="EP11" i="2"/>
  <c r="D9" i="2"/>
  <c r="E8" i="2"/>
  <c r="EO13" i="2" l="1"/>
  <c r="EP13" i="2" s="1"/>
  <c r="EP12" i="2"/>
  <c r="D10" i="2"/>
  <c r="E9" i="2"/>
  <c r="D11" i="2" l="1"/>
  <c r="E10" i="2"/>
  <c r="D12" i="2" l="1"/>
  <c r="E11" i="2"/>
  <c r="D13" i="2" l="1"/>
  <c r="E12" i="2"/>
  <c r="D14" i="2" l="1"/>
  <c r="E13" i="2"/>
  <c r="D15" i="2" l="1"/>
  <c r="E15" i="2" s="1"/>
  <c r="E14" i="2"/>
</calcChain>
</file>

<file path=xl/sharedStrings.xml><?xml version="1.0" encoding="utf-8"?>
<sst xmlns="http://schemas.openxmlformats.org/spreadsheetml/2006/main" count="155" uniqueCount="148">
  <si>
    <t>LOSS</t>
  </si>
  <si>
    <t>PROB</t>
  </si>
  <si>
    <t>(SD/E)^2+1</t>
  </si>
  <si>
    <t>VARLOG</t>
  </si>
  <si>
    <t>SDV(LOG)</t>
  </si>
  <si>
    <t>E(LOG)</t>
  </si>
  <si>
    <t>VAR95%</t>
  </si>
  <si>
    <t>VAR99%</t>
  </si>
  <si>
    <t>lambda</t>
  </si>
  <si>
    <t>T</t>
  </si>
  <si>
    <t>LT</t>
  </si>
  <si>
    <t>KT</t>
  </si>
  <si>
    <t>K ano</t>
  </si>
  <si>
    <t>SOMA</t>
  </si>
  <si>
    <t>MC1</t>
  </si>
  <si>
    <t>MC2</t>
  </si>
  <si>
    <t>MC3</t>
  </si>
  <si>
    <t>MC4</t>
  </si>
  <si>
    <t>POISSON_MC</t>
  </si>
  <si>
    <t>LN_MC1</t>
  </si>
  <si>
    <t>LN_MC2</t>
  </si>
  <si>
    <t>LN_MC3</t>
  </si>
  <si>
    <t>LN_MC4</t>
  </si>
  <si>
    <t>LN_MC5</t>
  </si>
  <si>
    <t>LN_MC6</t>
  </si>
  <si>
    <t>LN_MC7</t>
  </si>
  <si>
    <t>LN_MC8</t>
  </si>
  <si>
    <t>LN_MC9</t>
  </si>
  <si>
    <t>LN_MC10</t>
  </si>
  <si>
    <t>LN_MC11</t>
  </si>
  <si>
    <t>LN_MC12</t>
  </si>
  <si>
    <t>LN_MC13</t>
  </si>
  <si>
    <t>LN_MC14</t>
  </si>
  <si>
    <t>LN_MC15</t>
  </si>
  <si>
    <t>LN_MC16</t>
  </si>
  <si>
    <t>LN_MC17</t>
  </si>
  <si>
    <t>LN_MC18</t>
  </si>
  <si>
    <t>LN_MC19</t>
  </si>
  <si>
    <t>LN_MC20</t>
  </si>
  <si>
    <t>LN_MC21</t>
  </si>
  <si>
    <t>LN_MC22</t>
  </si>
  <si>
    <t>LN_MC23</t>
  </si>
  <si>
    <t>LN_MC24</t>
  </si>
  <si>
    <t>LN_MC25</t>
  </si>
  <si>
    <t>LN_MC26</t>
  </si>
  <si>
    <t>LN_MC27</t>
  </si>
  <si>
    <t>LN_MC28</t>
  </si>
  <si>
    <t>LN_MC29</t>
  </si>
  <si>
    <t>LN_MC30</t>
  </si>
  <si>
    <t>LN_MC31</t>
  </si>
  <si>
    <t>LN_MC32</t>
  </si>
  <si>
    <t>LN_MC33</t>
  </si>
  <si>
    <t>LN_MC34</t>
  </si>
  <si>
    <t>LN_MC35</t>
  </si>
  <si>
    <t>LN_MC36</t>
  </si>
  <si>
    <t>LN_MC37</t>
  </si>
  <si>
    <t>LN_MC38</t>
  </si>
  <si>
    <t>LN_MC39</t>
  </si>
  <si>
    <t>LN_MC40</t>
  </si>
  <si>
    <t>LN_MC41</t>
  </si>
  <si>
    <t>LN_MC42</t>
  </si>
  <si>
    <t>LN_MC43</t>
  </si>
  <si>
    <t>LN_MC44</t>
  </si>
  <si>
    <t>LN_MC45</t>
  </si>
  <si>
    <t>LN_MC46</t>
  </si>
  <si>
    <t>LN_MC47</t>
  </si>
  <si>
    <t>LN_MC48</t>
  </si>
  <si>
    <t>LN_MC49</t>
  </si>
  <si>
    <t>LN_MC50</t>
  </si>
  <si>
    <t>LN_MC51</t>
  </si>
  <si>
    <t>LN_MC52</t>
  </si>
  <si>
    <t>LN_MC53</t>
  </si>
  <si>
    <t>LN_MC54</t>
  </si>
  <si>
    <t>LN_MC55</t>
  </si>
  <si>
    <t>LN_MC56</t>
  </si>
  <si>
    <t>LN_MC57</t>
  </si>
  <si>
    <t>LN_MC58</t>
  </si>
  <si>
    <t>LN_MC59</t>
  </si>
  <si>
    <t>LN_MC60</t>
  </si>
  <si>
    <t>LN_MC61</t>
  </si>
  <si>
    <t>LN_MC62</t>
  </si>
  <si>
    <t>LN_MC63</t>
  </si>
  <si>
    <t>LN_MC64</t>
  </si>
  <si>
    <t>LN_MC65</t>
  </si>
  <si>
    <t>LN_MC66</t>
  </si>
  <si>
    <t>LN_MC67</t>
  </si>
  <si>
    <t>LN_MC68</t>
  </si>
  <si>
    <t>LN_MC69</t>
  </si>
  <si>
    <t>LN_MC70</t>
  </si>
  <si>
    <t>LN_MC71</t>
  </si>
  <si>
    <t>LN_MC72</t>
  </si>
  <si>
    <t>LN_MC73</t>
  </si>
  <si>
    <t>LN_MC74</t>
  </si>
  <si>
    <t>LN_MC75</t>
  </si>
  <si>
    <t>LN_MC76</t>
  </si>
  <si>
    <t>LN_MC77</t>
  </si>
  <si>
    <t>LN_MC78</t>
  </si>
  <si>
    <t>LN_MC79</t>
  </si>
  <si>
    <t>LN_MC80</t>
  </si>
  <si>
    <t>LN_MC81</t>
  </si>
  <si>
    <t>LN_MC82</t>
  </si>
  <si>
    <t>LN_MC83</t>
  </si>
  <si>
    <t>LN_MC84</t>
  </si>
  <si>
    <t>LN_MC85</t>
  </si>
  <si>
    <t>LN_MC86</t>
  </si>
  <si>
    <t>LN_MC87</t>
  </si>
  <si>
    <t>LN_MC88</t>
  </si>
  <si>
    <t>LN_MC89</t>
  </si>
  <si>
    <t>LN_MC90</t>
  </si>
  <si>
    <t>LN_MC91</t>
  </si>
  <si>
    <t>LN_MC92</t>
  </si>
  <si>
    <t>LN_MC93</t>
  </si>
  <si>
    <t>LN_MC94</t>
  </si>
  <si>
    <t>LN_MC95</t>
  </si>
  <si>
    <t>LN_MC96</t>
  </si>
  <si>
    <t>LN_MC97</t>
  </si>
  <si>
    <t>LN_MC98</t>
  </si>
  <si>
    <t>LN_MC99</t>
  </si>
  <si>
    <t>LN_MC100</t>
  </si>
  <si>
    <t>MÈDIA</t>
  </si>
  <si>
    <t>MAXIMO</t>
  </si>
  <si>
    <t>SLOSS</t>
  </si>
  <si>
    <t>LOSS_SORT</t>
  </si>
  <si>
    <t>More</t>
  </si>
  <si>
    <t>Frequency</t>
  </si>
  <si>
    <t>0</t>
  </si>
  <si>
    <t>BIN</t>
  </si>
  <si>
    <t>K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</si>
  <si>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</si>
  <si>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</si>
  <si>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</si>
  <si>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</si>
  <si>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</si>
  <si>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</si>
  <si>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</si>
  <si>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</si>
  <si>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</si>
  <si>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</si>
  <si>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</si>
  <si>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</si>
  <si>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</si>
  <si>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</si>
  <si>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</si>
  <si>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t>Confidence Level(95,0%)</t>
  </si>
  <si>
    <t>MÉDIA</t>
  </si>
  <si>
    <t>STDVP</t>
  </si>
  <si>
    <t>STDV</t>
  </si>
  <si>
    <t>LNDF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</si>
</sst>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10" fontId="0" fillId="0" borderId="0" xfId="0" applyNumberFormat="1"/>
    <xf numFmtId="10" fontId="0" fillId="0" borderId="0" xfId="1" applyNumberFormat="1" applyFont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Continuous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invertIfNegative val="0"/>
          <c:cat>
            <c:strRef>
              <c:f>'Freq&amp;Sev'!$DQ$2:$DQ$13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More</c:v>
                </c:pt>
              </c:strCache>
            </c:strRef>
          </c:cat>
          <c:val>
            <c:numRef>
              <c:f>'Freq&amp;Sev'!$DR$2:$DR$13</c:f>
              <c:numCache>
                <c:formatCode>General</c:formatCode>
                <c:ptCount val="12"/>
                <c:pt idx="0">
                  <c:v>16</c:v>
                </c:pt>
                <c:pt idx="1">
                  <c:v>15</c:v>
                </c:pt>
                <c:pt idx="2">
                  <c:v>11</c:v>
                </c:pt>
                <c:pt idx="3">
                  <c:v>24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44-44EE-982F-38176B25C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9338032"/>
        <c:axId val="949336720"/>
      </c:barChart>
      <c:dateAx>
        <c:axId val="94933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949336720"/>
        <c:crosses val="autoZero"/>
        <c:auto val="0"/>
        <c:lblOffset val="100"/>
        <c:baseTimeUnit val="days"/>
      </c:dateAx>
      <c:valAx>
        <c:axId val="9493367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949338032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'Freq&amp;Sev'!$E$1</c:f>
              <c:strCache>
                <c:ptCount val="1"/>
                <c:pt idx="0">
                  <c:v>PROB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'Freq&amp;Sev'!$D$2:$D$15</c:f>
              <c:numCache>
                <c:formatCode>General</c:formatCode>
                <c:ptCount val="1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</c:numCache>
            </c:numRef>
          </c:xVal>
          <c:yVal>
            <c:numRef>
              <c:f>'Freq&amp;Sev'!$E$2:$E$15</c:f>
              <c:numCache>
                <c:formatCode>0.00%</c:formatCode>
                <c:ptCount val="14"/>
                <c:pt idx="0">
                  <c:v>0.1353352832366127</c:v>
                </c:pt>
                <c:pt idx="1">
                  <c:v>0.27067056647322535</c:v>
                </c:pt>
                <c:pt idx="2">
                  <c:v>0.27067056647322546</c:v>
                </c:pt>
                <c:pt idx="3">
                  <c:v>0.18044704431548364</c:v>
                </c:pt>
                <c:pt idx="4">
                  <c:v>9.022352215774182E-2</c:v>
                </c:pt>
                <c:pt idx="5">
                  <c:v>3.6089408863096716E-2</c:v>
                </c:pt>
                <c:pt idx="6">
                  <c:v>1.2029802954365572E-2</c:v>
                </c:pt>
                <c:pt idx="7">
                  <c:v>3.4370865583901629E-3</c:v>
                </c:pt>
                <c:pt idx="8">
                  <c:v>8.5927163959754148E-4</c:v>
                </c:pt>
                <c:pt idx="9">
                  <c:v>1.9094925324389769E-4</c:v>
                </c:pt>
                <c:pt idx="10">
                  <c:v>3.8189850648779602E-5</c:v>
                </c:pt>
                <c:pt idx="11">
                  <c:v>6.9436092088690095E-6</c:v>
                </c:pt>
                <c:pt idx="12">
                  <c:v>1.1572682014781686E-6</c:v>
                </c:pt>
                <c:pt idx="13">
                  <c:v>1.7804126176587265E-7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75A-44BD-A48A-180B0D791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83755376"/>
        <c:axId val="983755704"/>
      </c:scatterChart>
      <c:valAx>
        <c:axId val="983755376"/>
        <c:scaling>
          <c:orientation val="minMax"/>
          <c:max val="1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755704"/>
        <c:crosses val="autoZero"/>
        <c:crossBetween val="midCat"/>
        <c:majorUnit val="1"/>
      </c:valAx>
      <c:valAx>
        <c:axId val="9837557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837553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3670166229223"/>
          <c:y val="0.21737548202369131"/>
          <c:w val="0.87129396325459318"/>
          <c:h val="0.609168648640327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'Freq&amp;Sev'!$EP$1</c:f>
              <c:strCache>
                <c:ptCount val="1"/>
                <c:pt idx="0">
                  <c:v>LNDF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'Freq&amp;Sev'!$EO$2:$EO$17</c:f>
              <c:numCache>
                <c:formatCode>General</c:formatCode>
                <c:ptCount val="16"/>
                <c:pt idx="0">
                  <c:v>0.01</c:v>
                </c:pt>
                <c:pt idx="1">
                  <c:v>1.01</c:v>
                </c:pt>
                <c:pt idx="2">
                  <c:v>2.0099999999999998</c:v>
                </c:pt>
                <c:pt idx="3">
                  <c:v>3.01</c:v>
                </c:pt>
                <c:pt idx="4">
                  <c:v>4.01</c:v>
                </c:pt>
                <c:pt idx="5">
                  <c:v>5.01</c:v>
                </c:pt>
                <c:pt idx="6">
                  <c:v>6.01</c:v>
                </c:pt>
                <c:pt idx="7">
                  <c:v>7.01</c:v>
                </c:pt>
                <c:pt idx="8">
                  <c:v>8.01</c:v>
                </c:pt>
                <c:pt idx="9">
                  <c:v>9.01</c:v>
                </c:pt>
                <c:pt idx="10">
                  <c:v>10.01</c:v>
                </c:pt>
                <c:pt idx="11">
                  <c:v>11.01</c:v>
                </c:pt>
                <c:pt idx="12">
                  <c:v>12.01</c:v>
                </c:pt>
                <c:pt idx="13">
                  <c:v>13.01</c:v>
                </c:pt>
                <c:pt idx="14">
                  <c:v>14.01</c:v>
                </c:pt>
                <c:pt idx="15">
                  <c:v>15.01</c:v>
                </c:pt>
              </c:numCache>
            </c:numRef>
          </c:xVal>
          <c:yVal>
            <c:numRef>
              <c:f>'Freq&amp;Sev'!$EP$2:$EP$17</c:f>
              <c:numCache>
                <c:formatCode>0.00%</c:formatCode>
                <c:ptCount val="16"/>
                <c:pt idx="0">
                  <c:v>1.0756358239355785E-34</c:v>
                </c:pt>
                <c:pt idx="1">
                  <c:v>5.0375801816544288E-2</c:v>
                </c:pt>
                <c:pt idx="2">
                  <c:v>0.31650447193602704</c:v>
                </c:pt>
                <c:pt idx="3">
                  <c:v>0.29960666878461384</c:v>
                </c:pt>
                <c:pt idx="4">
                  <c:v>0.17318091047290182</c:v>
                </c:pt>
                <c:pt idx="5">
                  <c:v>8.4551480421530364E-2</c:v>
                </c:pt>
                <c:pt idx="6">
                  <c:v>3.8941294882797101E-2</c:v>
                </c:pt>
                <c:pt idx="7">
                  <c:v>1.7698678455866604E-2</c:v>
                </c:pt>
                <c:pt idx="8">
                  <c:v>8.099570712706854E-3</c:v>
                </c:pt>
                <c:pt idx="9">
                  <c:v>3.7671711881201502E-3</c:v>
                </c:pt>
                <c:pt idx="10">
                  <c:v>1.7881776406676552E-3</c:v>
                </c:pt>
                <c:pt idx="11">
                  <c:v>8.6764028099789339E-4</c:v>
                </c:pt>
                <c:pt idx="12">
                  <c:v>4.3044398985086645E-4</c:v>
                </c:pt>
                <c:pt idx="13">
                  <c:v>2.1825040635811414E-4</c:v>
                </c:pt>
                <c:pt idx="14">
                  <c:v>1.1300972227902628E-4</c:v>
                </c:pt>
                <c:pt idx="15">
                  <c:v>5.9701896803673074E-5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FD8-4820-B965-DFE98F1B7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25452696"/>
        <c:axId val="725445152"/>
      </c:scatterChart>
      <c:valAx>
        <c:axId val="725452696"/>
        <c:scaling>
          <c:orientation val="minMax"/>
          <c:max val="14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Perda</a:t>
                </a:r>
              </a:p>
              <a:p>
                <a:pPr>
                  <a:defRPr/>
                </a:pPr>
                <a:r>
                  <a:rPr lang="en-GB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(milhares de euros) </a:t>
                </a:r>
                <a:endParaRPr lang="en-GB">
                  <a:solidFill>
                    <a:sysClr val="windowText" lastClr="000000"/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74029046369203844"/>
              <c:y val="0.889880465821537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445152"/>
        <c:crosses val="autoZero"/>
        <c:crossBetween val="midCat"/>
        <c:majorUnit val="1"/>
      </c:valAx>
      <c:valAx>
        <c:axId val="72544515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Função de densidade</a:t>
                </a:r>
              </a:p>
            </c:rich>
          </c:tx>
          <c:layout>
            <c:manualLayout>
              <c:xMode val="edge"/>
              <c:yMode val="edge"/>
              <c:x val="8.3333333333333332E-3"/>
              <c:y val="5.714494021580637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54526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'Freq&amp;Sev'!$E$1</c:f>
              <c:strCache>
                <c:ptCount val="1"/>
                <c:pt idx="0">
                  <c:v>PROB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'Freq&amp;Sev'!$E$2:$E$15</c:f>
              <c:numCache>
                <c:formatCode>0.00%</c:formatCode>
                <c:ptCount val="14"/>
                <c:pt idx="0">
                  <c:v>0.1353352832366127</c:v>
                </c:pt>
                <c:pt idx="1">
                  <c:v>0.27067056647322535</c:v>
                </c:pt>
                <c:pt idx="2">
                  <c:v>0.27067056647322546</c:v>
                </c:pt>
                <c:pt idx="3">
                  <c:v>0.18044704431548364</c:v>
                </c:pt>
                <c:pt idx="4">
                  <c:v>9.022352215774182E-2</c:v>
                </c:pt>
                <c:pt idx="5">
                  <c:v>3.6089408863096716E-2</c:v>
                </c:pt>
                <c:pt idx="6">
                  <c:v>1.2029802954365572E-2</c:v>
                </c:pt>
                <c:pt idx="7">
                  <c:v>3.4370865583901629E-3</c:v>
                </c:pt>
                <c:pt idx="8">
                  <c:v>8.5927163959754148E-4</c:v>
                </c:pt>
                <c:pt idx="9">
                  <c:v>1.9094925324389769E-4</c:v>
                </c:pt>
                <c:pt idx="10">
                  <c:v>3.8189850648779602E-5</c:v>
                </c:pt>
                <c:pt idx="11">
                  <c:v>6.9436092088690095E-6</c:v>
                </c:pt>
                <c:pt idx="12">
                  <c:v>1.1572682014781686E-6</c:v>
                </c:pt>
                <c:pt idx="13">
                  <c:v>1.7804126176587265E-7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C-4BB5-86DF-22E6BC9A7D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0685424"/>
        <c:axId val="710684440"/>
      </c:barChart>
      <c:catAx>
        <c:axId val="71068542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0684440"/>
        <c:crosses val="autoZero"/>
        <c:auto val="1"/>
        <c:lblAlgn val="ctr"/>
        <c:lblOffset val="100"/>
        <c:noMultiLvlLbl val="0"/>
      </c:catAx>
      <c:valAx>
        <c:axId val="71068444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06854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30818787511702"/>
          <c:y val="0.18550551347674887"/>
          <c:w val="0.62182455507300538"/>
          <c:h val="0.6947647842955350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'Freq&amp;Sev'!$E$2:$E$12</c:f>
              <c:numCache>
                <c:formatCode>0.00%</c:formatCode>
                <c:ptCount val="11"/>
                <c:pt idx="0">
                  <c:v>0.1353352832366127</c:v>
                </c:pt>
                <c:pt idx="1">
                  <c:v>0.27067056647322535</c:v>
                </c:pt>
                <c:pt idx="2">
                  <c:v>0.27067056647322546</c:v>
                </c:pt>
                <c:pt idx="3">
                  <c:v>0.18044704431548364</c:v>
                </c:pt>
                <c:pt idx="4">
                  <c:v>9.022352215774182E-2</c:v>
                </c:pt>
                <c:pt idx="5">
                  <c:v>3.6089408863096716E-2</c:v>
                </c:pt>
                <c:pt idx="6">
                  <c:v>1.2029802954365572E-2</c:v>
                </c:pt>
                <c:pt idx="7">
                  <c:v>3.4370865583901629E-3</c:v>
                </c:pt>
                <c:pt idx="8">
                  <c:v>8.5927163959754148E-4</c:v>
                </c:pt>
                <c:pt idx="9">
                  <c:v>1.9094925324389769E-4</c:v>
                </c:pt>
                <c:pt idx="10">
                  <c:v>3.8189850648779602E-5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F-4552-ADE4-314A607696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0679832"/>
        <c:axId val="740673712"/>
      </c:barChart>
      <c:catAx>
        <c:axId val="7406798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i="1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k</a:t>
                </a: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(número de eventos)</a:t>
                </a:r>
              </a:p>
            </c:rich>
          </c:tx>
          <c:layout>
            <c:manualLayout>
              <c:xMode val="edge"/>
              <c:yMode val="edge"/>
              <c:x val="0.78466916676331988"/>
              <c:y val="0.88455352699711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673712"/>
        <c:crosses val="autoZero"/>
        <c:auto val="1"/>
        <c:lblAlgn val="ctr"/>
        <c:lblOffset val="100"/>
        <c:noMultiLvlLbl val="0"/>
      </c:catAx>
      <c:valAx>
        <c:axId val="740673712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Probabilidad</a:t>
                </a:r>
                <a:r>
                  <a:rPr lang="en-GB">
                    <a:solidFill>
                      <a:sysClr val="windowText" lastClr="000000"/>
                    </a:solidFill>
                  </a:rPr>
                  <a:t>e</a:t>
                </a:r>
              </a:p>
            </c:rich>
          </c:tx>
          <c:layout>
            <c:manualLayout>
              <c:xMode val="edge"/>
              <c:yMode val="edge"/>
              <c:x val="3.2634032634032632E-2"/>
              <c:y val="5.530924132464763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679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9960852351084"/>
          <c:y val="0.1677978282639857"/>
          <c:w val="0.68681915552948902"/>
          <c:h val="0.7352741505815513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'Freq&amp;Sev'!$DR$2:$DR$12</c:f>
              <c:numCache>
                <c:formatCode>General</c:formatCode>
                <c:ptCount val="11"/>
                <c:pt idx="0">
                  <c:v>16</c:v>
                </c:pt>
                <c:pt idx="1">
                  <c:v>15</c:v>
                </c:pt>
                <c:pt idx="2">
                  <c:v>11</c:v>
                </c:pt>
                <c:pt idx="3">
                  <c:v>24</c:v>
                </c:pt>
                <c:pt idx="4">
                  <c:v>9</c:v>
                </c:pt>
                <c:pt idx="5">
                  <c:v>8</c:v>
                </c:pt>
                <c:pt idx="6">
                  <c:v>6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77-4C6A-9275-31F4ED7FC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192128"/>
        <c:axId val="743192848"/>
      </c:barChart>
      <c:catAx>
        <c:axId val="7431921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Perdas</a:t>
                </a: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anuais</a:t>
                </a:r>
              </a:p>
              <a:p>
                <a:pPr>
                  <a:defRPr/>
                </a:pPr>
                <a:r>
                  <a:rPr lang="en-US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(milhares de euros</a:t>
                </a:r>
                <a:r>
                  <a:rPr lang="en-US" baseline="0"/>
                  <a:t>)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0.80826551197740537"/>
              <c:y val="0.8922360764754778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192848"/>
        <c:crosses val="autoZero"/>
        <c:auto val="1"/>
        <c:lblAlgn val="ctr"/>
        <c:lblOffset val="100"/>
        <c:noMultiLvlLbl val="0"/>
      </c:catAx>
      <c:valAx>
        <c:axId val="743192848"/>
        <c:scaling>
          <c:orientation val="minMax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Frequência relativa(%)</a:t>
                </a:r>
              </a:p>
            </c:rich>
          </c:tx>
          <c:layout>
            <c:manualLayout>
              <c:xMode val="edge"/>
              <c:yMode val="edge"/>
              <c:x val="4.0677966101694912E-2"/>
              <c:y val="3.585812371957246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19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123</xdr:col>
      <xdr:colOff>152399</xdr:colOff>
      <xdr:row>0</xdr:row>
      <xdr:rowOff>0</xdr:rowOff>
    </xdr:from>
    <xdr:to>
      <xdr:col>130</xdr:col>
      <xdr:colOff>47624</xdr:colOff>
      <xdr:row>14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200025</xdr:colOff>
      <xdr:row>18</xdr:row>
      <xdr:rowOff>85725</xdr:rowOff>
    </xdr:from>
    <xdr:to>
      <xdr:col>7</xdr:col>
      <xdr:colOff>314325</xdr:colOff>
      <xdr:row>32</xdr:row>
      <xdr:rowOff>161925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138</xdr:col>
          <xdr:colOff>0</xdr:colOff>
          <xdr:row>0</xdr:row>
          <xdr:rowOff>0</xdr:rowOff>
        </xdr:from>
        <xdr:to>
          <xdr:col>140</xdr:col>
          <xdr:colOff>523875</xdr:colOff>
          <xdr:row>2</xdr:row>
          <xdr:rowOff>9525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138</xdr:col>
          <xdr:colOff>0</xdr:colOff>
          <xdr:row>5</xdr:row>
          <xdr:rowOff>0</xdr:rowOff>
        </xdr:from>
        <xdr:to>
          <xdr:col>140</xdr:col>
          <xdr:colOff>409575</xdr:colOff>
          <xdr:row>8</xdr:row>
          <xdr:rowOff>9525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147</xdr:col>
      <xdr:colOff>381000</xdr:colOff>
      <xdr:row>3</xdr:row>
      <xdr:rowOff>76199</xdr:rowOff>
    </xdr:from>
    <xdr:to>
      <xdr:col>155</xdr:col>
      <xdr:colOff>76200</xdr:colOff>
      <xdr:row>20</xdr:row>
      <xdr:rowOff>66674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76200</xdr:colOff>
      <xdr:row>16</xdr:row>
      <xdr:rowOff>52387</xdr:rowOff>
    </xdr:from>
    <xdr:to>
      <xdr:col>17</xdr:col>
      <xdr:colOff>381000</xdr:colOff>
      <xdr:row>30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581024</xdr:colOff>
      <xdr:row>0</xdr:row>
      <xdr:rowOff>28576</xdr:rowOff>
    </xdr:from>
    <xdr:to>
      <xdr:col>18</xdr:col>
      <xdr:colOff>304799</xdr:colOff>
      <xdr:row>18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121</xdr:col>
      <xdr:colOff>371474</xdr:colOff>
      <xdr:row>15</xdr:row>
      <xdr:rowOff>0</xdr:rowOff>
    </xdr:from>
    <xdr:to>
      <xdr:col>131</xdr:col>
      <xdr:colOff>285749</xdr:colOff>
      <xdr:row>35</xdr:row>
      <xdr:rowOff>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w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C2BEC-2FDA-4571-9EB7-7E2A0BE05DE3}">
  <dimension ref="A1:EQ105"/>
  <sheetViews>
    <sheetView tabSelected="1" workbookViewId="0">
      <selection activeCell="EK12" sqref="EK12"/>
    </sheetView>
  </sheetViews>
  <sheetFormatPr defaultRowHeight="15" x14ac:dyDescent="0.25"/>
  <cols>
    <col min="6" max="6" width="12" bestFit="1" customWidth="1"/>
    <col min="147" max="147" width="12" bestFit="1" customWidth="1"/>
  </cols>
  <sheetData>
    <row r="1" spans="1:147" x14ac:dyDescent="0.25">
      <c r="A1" t="s">
        <v>8</v>
      </c>
      <c r="B1">
        <v>0.2</v>
      </c>
      <c r="D1" t="s">
        <v>127</v>
      </c>
      <c r="E1" t="s">
        <v>1</v>
      </c>
      <c r="J1" t="s">
        <v>18</v>
      </c>
      <c r="L1">
        <v>1</v>
      </c>
      <c r="M1">
        <f>L1+1</f>
        <v>2</v>
      </c>
      <c r="N1">
        <f t="shared" ref="N1:BY1" si="0">M1+1</f>
        <v>3</v>
      </c>
      <c r="O1">
        <f t="shared" si="0"/>
        <v>4</v>
      </c>
      <c r="P1">
        <f t="shared" si="0"/>
        <v>5</v>
      </c>
      <c r="Q1">
        <f t="shared" si="0"/>
        <v>6</v>
      </c>
      <c r="R1">
        <f t="shared" si="0"/>
        <v>7</v>
      </c>
      <c r="S1">
        <f t="shared" si="0"/>
        <v>8</v>
      </c>
      <c r="T1">
        <f t="shared" si="0"/>
        <v>9</v>
      </c>
      <c r="U1">
        <f t="shared" si="0"/>
        <v>10</v>
      </c>
      <c r="V1">
        <f t="shared" si="0"/>
        <v>11</v>
      </c>
      <c r="W1">
        <f t="shared" si="0"/>
        <v>12</v>
      </c>
      <c r="X1">
        <f t="shared" si="0"/>
        <v>13</v>
      </c>
      <c r="Y1">
        <f t="shared" si="0"/>
        <v>14</v>
      </c>
      <c r="Z1">
        <f t="shared" si="0"/>
        <v>15</v>
      </c>
      <c r="AA1">
        <f t="shared" si="0"/>
        <v>16</v>
      </c>
      <c r="AB1">
        <f t="shared" si="0"/>
        <v>17</v>
      </c>
      <c r="AC1">
        <f t="shared" si="0"/>
        <v>18</v>
      </c>
      <c r="AD1">
        <f t="shared" si="0"/>
        <v>19</v>
      </c>
      <c r="AE1">
        <f t="shared" si="0"/>
        <v>20</v>
      </c>
      <c r="AF1">
        <f t="shared" si="0"/>
        <v>21</v>
      </c>
      <c r="AG1">
        <f t="shared" si="0"/>
        <v>22</v>
      </c>
      <c r="AH1">
        <f t="shared" si="0"/>
        <v>23</v>
      </c>
      <c r="AI1">
        <f t="shared" si="0"/>
        <v>24</v>
      </c>
      <c r="AJ1">
        <f t="shared" si="0"/>
        <v>25</v>
      </c>
      <c r="AK1">
        <f t="shared" si="0"/>
        <v>26</v>
      </c>
      <c r="AL1">
        <f t="shared" si="0"/>
        <v>27</v>
      </c>
      <c r="AM1">
        <f t="shared" si="0"/>
        <v>28</v>
      </c>
      <c r="AN1">
        <f t="shared" si="0"/>
        <v>29</v>
      </c>
      <c r="AO1">
        <f t="shared" si="0"/>
        <v>30</v>
      </c>
      <c r="AP1">
        <f t="shared" si="0"/>
        <v>31</v>
      </c>
      <c r="AQ1">
        <f>AP1+1</f>
        <v>32</v>
      </c>
      <c r="AR1">
        <f t="shared" si="0"/>
        <v>33</v>
      </c>
      <c r="AS1">
        <f t="shared" si="0"/>
        <v>34</v>
      </c>
      <c r="AT1">
        <f t="shared" si="0"/>
        <v>35</v>
      </c>
      <c r="AU1">
        <f t="shared" si="0"/>
        <v>36</v>
      </c>
      <c r="AV1">
        <f t="shared" si="0"/>
        <v>37</v>
      </c>
      <c r="AW1">
        <f t="shared" si="0"/>
        <v>38</v>
      </c>
      <c r="AX1">
        <f t="shared" si="0"/>
        <v>39</v>
      </c>
      <c r="AY1">
        <f t="shared" si="0"/>
        <v>40</v>
      </c>
      <c r="AZ1">
        <f t="shared" si="0"/>
        <v>41</v>
      </c>
      <c r="BA1">
        <f t="shared" si="0"/>
        <v>42</v>
      </c>
      <c r="BB1">
        <f t="shared" si="0"/>
        <v>43</v>
      </c>
      <c r="BC1">
        <f t="shared" si="0"/>
        <v>44</v>
      </c>
      <c r="BD1">
        <f t="shared" si="0"/>
        <v>45</v>
      </c>
      <c r="BE1">
        <f t="shared" si="0"/>
        <v>46</v>
      </c>
      <c r="BF1">
        <f t="shared" si="0"/>
        <v>47</v>
      </c>
      <c r="BG1">
        <f t="shared" si="0"/>
        <v>48</v>
      </c>
      <c r="BH1">
        <f t="shared" si="0"/>
        <v>49</v>
      </c>
      <c r="BI1">
        <f t="shared" si="0"/>
        <v>50</v>
      </c>
      <c r="BJ1">
        <f t="shared" si="0"/>
        <v>51</v>
      </c>
      <c r="BK1">
        <f t="shared" si="0"/>
        <v>52</v>
      </c>
      <c r="BL1">
        <f t="shared" si="0"/>
        <v>53</v>
      </c>
      <c r="BM1">
        <f t="shared" si="0"/>
        <v>54</v>
      </c>
      <c r="BN1">
        <f t="shared" si="0"/>
        <v>55</v>
      </c>
      <c r="BO1">
        <f t="shared" si="0"/>
        <v>56</v>
      </c>
      <c r="BP1">
        <f>BO1+1</f>
        <v>57</v>
      </c>
      <c r="BQ1">
        <f t="shared" si="0"/>
        <v>58</v>
      </c>
      <c r="BR1">
        <f t="shared" si="0"/>
        <v>59</v>
      </c>
      <c r="BS1">
        <f t="shared" si="0"/>
        <v>60</v>
      </c>
      <c r="BT1">
        <f t="shared" si="0"/>
        <v>61</v>
      </c>
      <c r="BU1">
        <f t="shared" si="0"/>
        <v>62</v>
      </c>
      <c r="BV1">
        <f t="shared" si="0"/>
        <v>63</v>
      </c>
      <c r="BW1">
        <f t="shared" si="0"/>
        <v>64</v>
      </c>
      <c r="BX1">
        <f t="shared" si="0"/>
        <v>65</v>
      </c>
      <c r="BY1">
        <f t="shared" si="0"/>
        <v>66</v>
      </c>
      <c r="BZ1">
        <f t="shared" ref="BZ1:CM1" si="1">BY1+1</f>
        <v>67</v>
      </c>
      <c r="CA1">
        <f t="shared" si="1"/>
        <v>68</v>
      </c>
      <c r="CB1">
        <f t="shared" si="1"/>
        <v>69</v>
      </c>
      <c r="CC1">
        <f t="shared" si="1"/>
        <v>70</v>
      </c>
      <c r="CD1">
        <f t="shared" si="1"/>
        <v>71</v>
      </c>
      <c r="CE1">
        <f t="shared" si="1"/>
        <v>72</v>
      </c>
      <c r="CF1">
        <f t="shared" si="1"/>
        <v>73</v>
      </c>
      <c r="CG1">
        <f t="shared" si="1"/>
        <v>74</v>
      </c>
      <c r="CH1">
        <f t="shared" si="1"/>
        <v>75</v>
      </c>
      <c r="CI1">
        <f t="shared" si="1"/>
        <v>76</v>
      </c>
      <c r="CJ1">
        <f t="shared" si="1"/>
        <v>77</v>
      </c>
      <c r="CK1">
        <f t="shared" si="1"/>
        <v>78</v>
      </c>
      <c r="CL1">
        <f t="shared" si="1"/>
        <v>79</v>
      </c>
      <c r="CM1">
        <f t="shared" si="1"/>
        <v>80</v>
      </c>
      <c r="CN1">
        <f>CM1+1</f>
        <v>81</v>
      </c>
      <c r="CO1">
        <f t="shared" ref="CO1:CX1" si="2">CN1+1</f>
        <v>82</v>
      </c>
      <c r="CP1">
        <f t="shared" si="2"/>
        <v>83</v>
      </c>
      <c r="CQ1">
        <f t="shared" si="2"/>
        <v>84</v>
      </c>
      <c r="CR1">
        <f t="shared" si="2"/>
        <v>85</v>
      </c>
      <c r="CS1">
        <f t="shared" si="2"/>
        <v>86</v>
      </c>
      <c r="CT1">
        <f t="shared" si="2"/>
        <v>87</v>
      </c>
      <c r="CU1">
        <f t="shared" si="2"/>
        <v>88</v>
      </c>
      <c r="CV1">
        <f t="shared" si="2"/>
        <v>89</v>
      </c>
      <c r="CW1">
        <f t="shared" si="2"/>
        <v>90</v>
      </c>
      <c r="CX1">
        <f t="shared" si="2"/>
        <v>91</v>
      </c>
      <c r="CY1">
        <f>CX1+1</f>
        <v>92</v>
      </c>
      <c r="CZ1">
        <f t="shared" ref="CZ1:DG1" si="3">CY1+1</f>
        <v>93</v>
      </c>
      <c r="DA1">
        <f t="shared" si="3"/>
        <v>94</v>
      </c>
      <c r="DB1">
        <f t="shared" si="3"/>
        <v>95</v>
      </c>
      <c r="DC1">
        <f t="shared" si="3"/>
        <v>96</v>
      </c>
      <c r="DD1">
        <f t="shared" si="3"/>
        <v>97</v>
      </c>
      <c r="DE1">
        <f t="shared" si="3"/>
        <v>98</v>
      </c>
      <c r="DF1">
        <f t="shared" si="3"/>
        <v>99</v>
      </c>
      <c r="DG1">
        <f t="shared" si="3"/>
        <v>100</v>
      </c>
      <c r="DI1" t="s">
        <v>121</v>
      </c>
      <c r="DK1" t="s">
        <v>121</v>
      </c>
      <c r="DM1" t="s">
        <v>122</v>
      </c>
      <c r="DQ1" s="4" t="s">
        <v>125</v>
      </c>
      <c r="DR1" s="4" t="s">
        <v>124</v>
      </c>
      <c r="EC1" t="s">
        <v>0</v>
      </c>
      <c r="ED1" t="s">
        <v>1</v>
      </c>
      <c r="EF1" s="5" t="s">
        <v>121</v>
      </c>
      <c r="EG1" s="5"/>
      <c r="EO1" t="s">
        <v>0</v>
      </c>
      <c r="EP1" t="s">
        <v>147</v>
      </c>
    </row>
    <row r="2" spans="1:147" x14ac:dyDescent="0.25">
      <c r="A2" t="s">
        <v>9</v>
      </c>
      <c r="B2">
        <v>10</v>
      </c>
      <c r="D2">
        <v>0</v>
      </c>
      <c r="E2" s="2">
        <f>_xlfn.POISSON.DIST(D2,$B$3,FALSE)</f>
        <v>0.1353352832366127</v>
      </c>
      <c r="F2">
        <f>_xlfn.POISSON.DIST(B4,B3,FALSE)</f>
        <v>3.6089408863096716E-2</v>
      </c>
      <c r="J2">
        <v>3</v>
      </c>
      <c r="L2">
        <f t="array" ref="L2:DG2">TRANSPOSE(J2:J101)</f>
        <v>3</v>
      </c>
      <c r="M2">
        <v>1</v>
      </c>
      <c r="N2">
        <v>2</v>
      </c>
      <c r="O2">
        <v>1</v>
      </c>
      <c r="P2">
        <v>1</v>
      </c>
      <c r="Q2">
        <v>1</v>
      </c>
      <c r="R2">
        <v>2</v>
      </c>
      <c r="S2">
        <v>2</v>
      </c>
      <c r="T2">
        <v>1</v>
      </c>
      <c r="U2">
        <v>0</v>
      </c>
      <c r="V2">
        <v>0</v>
      </c>
      <c r="W2">
        <v>3</v>
      </c>
      <c r="X2">
        <v>4</v>
      </c>
      <c r="Y2">
        <v>2</v>
      </c>
      <c r="Z2">
        <v>0</v>
      </c>
      <c r="AA2">
        <v>4</v>
      </c>
      <c r="AB2">
        <v>1</v>
      </c>
      <c r="AC2">
        <v>1</v>
      </c>
      <c r="AD2">
        <v>0</v>
      </c>
      <c r="AE2">
        <v>0</v>
      </c>
      <c r="AF2">
        <v>1</v>
      </c>
      <c r="AG2">
        <v>2</v>
      </c>
      <c r="AH2">
        <v>3</v>
      </c>
      <c r="AI2">
        <v>2</v>
      </c>
      <c r="AJ2">
        <v>3</v>
      </c>
      <c r="AK2">
        <v>2</v>
      </c>
      <c r="AL2">
        <v>1</v>
      </c>
      <c r="AM2">
        <v>2</v>
      </c>
      <c r="AN2">
        <v>2</v>
      </c>
      <c r="AO2">
        <v>3</v>
      </c>
      <c r="AP2">
        <v>1</v>
      </c>
      <c r="AQ2">
        <v>2</v>
      </c>
      <c r="AR2">
        <v>5</v>
      </c>
      <c r="AS2">
        <v>3</v>
      </c>
      <c r="AT2">
        <v>2</v>
      </c>
      <c r="AU2">
        <v>2</v>
      </c>
      <c r="AV2">
        <v>2</v>
      </c>
      <c r="AW2">
        <v>3</v>
      </c>
      <c r="AX2">
        <v>1</v>
      </c>
      <c r="AY2">
        <v>0</v>
      </c>
      <c r="AZ2">
        <v>2</v>
      </c>
      <c r="BA2">
        <v>2</v>
      </c>
      <c r="BB2">
        <v>1</v>
      </c>
      <c r="BC2">
        <v>3</v>
      </c>
      <c r="BD2">
        <v>2</v>
      </c>
      <c r="BE2">
        <v>4</v>
      </c>
      <c r="BF2">
        <v>5</v>
      </c>
      <c r="BG2">
        <v>1</v>
      </c>
      <c r="BH2">
        <v>2</v>
      </c>
      <c r="BI2">
        <v>0</v>
      </c>
      <c r="BJ2">
        <v>2</v>
      </c>
      <c r="BK2">
        <v>2</v>
      </c>
      <c r="BL2">
        <v>3</v>
      </c>
      <c r="BM2">
        <v>2</v>
      </c>
      <c r="BN2">
        <v>1</v>
      </c>
      <c r="BO2">
        <v>0</v>
      </c>
      <c r="BP2">
        <v>2</v>
      </c>
      <c r="BQ2">
        <v>1</v>
      </c>
      <c r="BR2">
        <v>4</v>
      </c>
      <c r="BS2">
        <v>2</v>
      </c>
      <c r="BT2">
        <v>0</v>
      </c>
      <c r="BU2">
        <v>1</v>
      </c>
      <c r="BV2">
        <v>4</v>
      </c>
      <c r="BW2">
        <v>1</v>
      </c>
      <c r="BX2">
        <v>1</v>
      </c>
      <c r="BY2">
        <v>1</v>
      </c>
      <c r="BZ2">
        <v>0</v>
      </c>
      <c r="CA2">
        <v>5</v>
      </c>
      <c r="CB2">
        <v>1</v>
      </c>
      <c r="CC2">
        <v>2</v>
      </c>
      <c r="CD2">
        <v>3</v>
      </c>
      <c r="CE2">
        <v>2</v>
      </c>
      <c r="CF2">
        <v>3</v>
      </c>
      <c r="CG2">
        <v>3</v>
      </c>
      <c r="CH2">
        <v>0</v>
      </c>
      <c r="CI2">
        <v>1</v>
      </c>
      <c r="CJ2">
        <v>2</v>
      </c>
      <c r="CK2">
        <v>0</v>
      </c>
      <c r="CL2">
        <v>4</v>
      </c>
      <c r="CM2">
        <v>2</v>
      </c>
      <c r="CN2">
        <v>0</v>
      </c>
      <c r="CO2">
        <v>2</v>
      </c>
      <c r="CP2">
        <v>1</v>
      </c>
      <c r="CQ2">
        <v>1</v>
      </c>
      <c r="CR2">
        <v>6</v>
      </c>
      <c r="CS2">
        <v>2</v>
      </c>
      <c r="CT2">
        <v>0</v>
      </c>
      <c r="CU2">
        <v>3</v>
      </c>
      <c r="CV2">
        <v>2</v>
      </c>
      <c r="CW2">
        <v>3</v>
      </c>
      <c r="CX2">
        <v>0</v>
      </c>
      <c r="CY2">
        <v>2</v>
      </c>
      <c r="CZ2">
        <v>5</v>
      </c>
      <c r="DA2">
        <v>3</v>
      </c>
      <c r="DB2">
        <v>5</v>
      </c>
      <c r="DC2">
        <v>0</v>
      </c>
      <c r="DD2">
        <v>2</v>
      </c>
      <c r="DE2">
        <v>4</v>
      </c>
      <c r="DF2">
        <v>1</v>
      </c>
      <c r="DG2">
        <v>2</v>
      </c>
      <c r="DI2">
        <f t="array" ref="DI2:DI101">TRANSPOSE(L20:DG20)</f>
        <v>5.9994415721698413</v>
      </c>
      <c r="DK2">
        <v>5.9994415721698413</v>
      </c>
      <c r="DM2">
        <v>0</v>
      </c>
      <c r="DO2" t="s">
        <v>126</v>
      </c>
      <c r="DQ2">
        <v>1</v>
      </c>
      <c r="DR2">
        <v>16</v>
      </c>
      <c r="EC2">
        <v>1</v>
      </c>
      <c r="ED2" s="2">
        <f>DR2/100</f>
        <v>0.16</v>
      </c>
      <c r="EO2">
        <v>0.01</v>
      </c>
      <c r="EP2" s="1">
        <f>_xlfn.LOGNORM.DIST(EO2,$EM$5,$EM$6,FALSE)</f>
        <v>1.0756358239355785E-34</v>
      </c>
      <c r="EQ2">
        <f>_xlfn.LOGNORM.DIST(EO2,$EM$5,$EM$6,TRUE)</f>
        <v>3.6667154685320217E-38</v>
      </c>
    </row>
    <row r="3" spans="1:147" x14ac:dyDescent="0.25">
      <c r="A3" t="s">
        <v>10</v>
      </c>
      <c r="B3">
        <f>B1*B2</f>
        <v>2</v>
      </c>
      <c r="D3">
        <f>D2+1</f>
        <v>1</v>
      </c>
      <c r="E3" s="2">
        <f t="shared" ref="E3:E15" si="4">_xlfn.POISSON.DIST(D3,$B$3,FALSE)</f>
        <v>0.27067056647322535</v>
      </c>
      <c r="G3" t="s">
        <v>14</v>
      </c>
      <c r="H3">
        <v>7</v>
      </c>
      <c r="J3">
        <v>1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25</v>
      </c>
      <c r="S3" t="s">
        <v>26</v>
      </c>
      <c r="T3" t="s">
        <v>27</v>
      </c>
      <c r="U3" t="s">
        <v>28</v>
      </c>
      <c r="V3" t="s">
        <v>29</v>
      </c>
      <c r="W3" t="s">
        <v>30</v>
      </c>
      <c r="X3" t="s">
        <v>31</v>
      </c>
      <c r="Y3" t="s">
        <v>32</v>
      </c>
      <c r="Z3" t="s">
        <v>33</v>
      </c>
      <c r="AA3" t="s">
        <v>34</v>
      </c>
      <c r="AB3" t="s">
        <v>35</v>
      </c>
      <c r="AC3" t="s">
        <v>36</v>
      </c>
      <c r="AD3" t="s">
        <v>37</v>
      </c>
      <c r="AE3" t="s">
        <v>38</v>
      </c>
      <c r="AF3" t="s">
        <v>39</v>
      </c>
      <c r="AG3" t="s">
        <v>40</v>
      </c>
      <c r="AH3" t="s">
        <v>41</v>
      </c>
      <c r="AI3" t="s">
        <v>42</v>
      </c>
      <c r="AJ3" t="s">
        <v>43</v>
      </c>
      <c r="AK3" t="s">
        <v>44</v>
      </c>
      <c r="AL3" t="s">
        <v>45</v>
      </c>
      <c r="AM3" t="s">
        <v>46</v>
      </c>
      <c r="AN3" t="s">
        <v>47</v>
      </c>
      <c r="AO3" t="s">
        <v>48</v>
      </c>
      <c r="AP3" t="s">
        <v>49</v>
      </c>
      <c r="AQ3" t="s">
        <v>50</v>
      </c>
      <c r="AR3" t="s">
        <v>51</v>
      </c>
      <c r="AS3" t="s">
        <v>52</v>
      </c>
      <c r="AT3" t="s">
        <v>53</v>
      </c>
      <c r="AU3" t="s">
        <v>54</v>
      </c>
      <c r="AV3" t="s">
        <v>55</v>
      </c>
      <c r="AW3" t="s">
        <v>56</v>
      </c>
      <c r="AX3" t="s">
        <v>57</v>
      </c>
      <c r="AY3" t="s">
        <v>58</v>
      </c>
      <c r="AZ3" t="s">
        <v>59</v>
      </c>
      <c r="BA3" t="s">
        <v>60</v>
      </c>
      <c r="BB3" t="s">
        <v>61</v>
      </c>
      <c r="BC3" t="s">
        <v>62</v>
      </c>
      <c r="BD3" t="s">
        <v>63</v>
      </c>
      <c r="BE3" t="s">
        <v>64</v>
      </c>
      <c r="BF3" t="s">
        <v>65</v>
      </c>
      <c r="BG3" t="s">
        <v>66</v>
      </c>
      <c r="BH3" t="s">
        <v>67</v>
      </c>
      <c r="BI3" t="s">
        <v>68</v>
      </c>
      <c r="BJ3" t="s">
        <v>69</v>
      </c>
      <c r="BK3" t="s">
        <v>70</v>
      </c>
      <c r="BL3" t="s">
        <v>71</v>
      </c>
      <c r="BM3" t="s">
        <v>72</v>
      </c>
      <c r="BN3" t="s">
        <v>73</v>
      </c>
      <c r="BO3" t="s">
        <v>74</v>
      </c>
      <c r="BP3" t="s">
        <v>75</v>
      </c>
      <c r="BQ3" t="s">
        <v>76</v>
      </c>
      <c r="BR3" t="s">
        <v>77</v>
      </c>
      <c r="BS3" t="s">
        <v>78</v>
      </c>
      <c r="BT3" t="s">
        <v>79</v>
      </c>
      <c r="BU3" t="s">
        <v>80</v>
      </c>
      <c r="BV3" t="s">
        <v>81</v>
      </c>
      <c r="BW3" t="s">
        <v>82</v>
      </c>
      <c r="BX3" t="s">
        <v>83</v>
      </c>
      <c r="BY3" t="s">
        <v>84</v>
      </c>
      <c r="BZ3" t="s">
        <v>85</v>
      </c>
      <c r="CA3" t="s">
        <v>86</v>
      </c>
      <c r="CB3" t="s">
        <v>87</v>
      </c>
      <c r="CC3" t="s">
        <v>88</v>
      </c>
      <c r="CD3" t="s">
        <v>89</v>
      </c>
      <c r="CE3" t="s">
        <v>90</v>
      </c>
      <c r="CF3" t="s">
        <v>91</v>
      </c>
      <c r="CG3" t="s">
        <v>92</v>
      </c>
      <c r="CH3" t="s">
        <v>93</v>
      </c>
      <c r="CI3" t="s">
        <v>94</v>
      </c>
      <c r="CJ3" t="s">
        <v>95</v>
      </c>
      <c r="CK3" t="s">
        <v>96</v>
      </c>
      <c r="CL3" t="s">
        <v>97</v>
      </c>
      <c r="CM3" t="s">
        <v>98</v>
      </c>
      <c r="CN3" t="s">
        <v>99</v>
      </c>
      <c r="CO3" t="s">
        <v>100</v>
      </c>
      <c r="CP3" t="s">
        <v>101</v>
      </c>
      <c r="CQ3" t="s">
        <v>102</v>
      </c>
      <c r="CR3" t="s">
        <v>103</v>
      </c>
      <c r="CS3" t="s">
        <v>104</v>
      </c>
      <c r="CT3" t="s">
        <v>105</v>
      </c>
      <c r="CU3" t="s">
        <v>106</v>
      </c>
      <c r="CV3" t="s">
        <v>107</v>
      </c>
      <c r="CW3" t="s">
        <v>108</v>
      </c>
      <c r="CX3" t="s">
        <v>109</v>
      </c>
      <c r="CY3" t="s">
        <v>110</v>
      </c>
      <c r="CZ3" t="s">
        <v>111</v>
      </c>
      <c r="DA3" t="s">
        <v>112</v>
      </c>
      <c r="DB3" t="s">
        <v>113</v>
      </c>
      <c r="DC3" t="s">
        <v>114</v>
      </c>
      <c r="DD3" t="s">
        <v>115</v>
      </c>
      <c r="DE3" t="s">
        <v>116</v>
      </c>
      <c r="DF3" t="s">
        <v>117</v>
      </c>
      <c r="DG3" t="s">
        <v>118</v>
      </c>
      <c r="DI3">
        <v>1.8869419418229825</v>
      </c>
      <c r="DK3">
        <v>1.8869419418229825</v>
      </c>
      <c r="DM3">
        <v>0</v>
      </c>
      <c r="DO3">
        <v>0</v>
      </c>
      <c r="DQ3">
        <v>2</v>
      </c>
      <c r="DR3">
        <v>15</v>
      </c>
      <c r="EC3">
        <v>2</v>
      </c>
      <c r="ED3" s="2">
        <f t="shared" ref="ED3:ED12" si="5">DR3/100</f>
        <v>0.15</v>
      </c>
      <c r="EF3" t="s">
        <v>128</v>
      </c>
      <c r="EG3">
        <v>3.6280499416346244</v>
      </c>
      <c r="EO3">
        <f>EO2+1</f>
        <v>1.01</v>
      </c>
      <c r="EP3" s="1">
        <f t="shared" ref="EP3:EP17" si="6">_xlfn.LOGNORM.DIST(EO3,$EM$5,$EM$6,FALSE)</f>
        <v>5.0375801816544288E-2</v>
      </c>
      <c r="EQ3">
        <f t="shared" ref="EQ3:EQ17" si="7">_xlfn.LOGNORM.DIST(EO3,$EM$5,$EM$6,TRUE)</f>
        <v>8.2173160357635593E-3</v>
      </c>
    </row>
    <row r="4" spans="1:147" x14ac:dyDescent="0.25">
      <c r="A4" t="s">
        <v>11</v>
      </c>
      <c r="B4">
        <f>B5*B2</f>
        <v>5</v>
      </c>
      <c r="D4">
        <f t="shared" ref="D4:D15" si="8">D3+1</f>
        <v>2</v>
      </c>
      <c r="E4" s="2">
        <f t="shared" si="4"/>
        <v>0.27067056647322546</v>
      </c>
      <c r="G4" t="s">
        <v>15</v>
      </c>
      <c r="H4">
        <v>0</v>
      </c>
      <c r="J4">
        <v>2</v>
      </c>
      <c r="L4">
        <v>0.57369923315889904</v>
      </c>
      <c r="M4">
        <v>0.63495749846368565</v>
      </c>
      <c r="N4">
        <v>0.33745555147505368</v>
      </c>
      <c r="O4">
        <v>0.72489594704564664</v>
      </c>
      <c r="P4">
        <v>0.48733469402976337</v>
      </c>
      <c r="Q4">
        <v>0.74351040230283982</v>
      </c>
      <c r="R4">
        <v>0.79136455743026457</v>
      </c>
      <c r="S4">
        <v>0.54639834407169841</v>
      </c>
      <c r="T4">
        <v>0.44684360791905786</v>
      </c>
      <c r="U4">
        <v>0</v>
      </c>
      <c r="V4">
        <v>0</v>
      </c>
      <c r="W4">
        <v>0.90265733224840372</v>
      </c>
      <c r="X4">
        <v>0.85593290596478622</v>
      </c>
      <c r="Y4">
        <v>0.58495351613999813</v>
      </c>
      <c r="Z4">
        <v>0</v>
      </c>
      <c r="AA4">
        <v>0.79257272109715271</v>
      </c>
      <c r="AB4">
        <v>0.55218536336213586</v>
      </c>
      <c r="AC4">
        <v>0.69725814474112124</v>
      </c>
      <c r="AD4">
        <v>0</v>
      </c>
      <c r="AE4">
        <v>0</v>
      </c>
      <c r="AF4">
        <v>0.45449323143146469</v>
      </c>
      <c r="AG4">
        <v>0.47376324137474879</v>
      </c>
      <c r="AH4">
        <v>0.89918881958909336</v>
      </c>
      <c r="AI4">
        <v>0.70622578523796986</v>
      </c>
      <c r="AJ4">
        <v>0.86779349904134873</v>
      </c>
      <c r="AK4">
        <v>0.36416260873409922</v>
      </c>
      <c r="AL4">
        <v>0.65806279299466408</v>
      </c>
      <c r="AM4">
        <v>0.46745681420760232</v>
      </c>
      <c r="AN4">
        <v>0.55101797689020171</v>
      </c>
      <c r="AO4">
        <v>0.36115356370317753</v>
      </c>
      <c r="AP4">
        <v>0.79085651368985421</v>
      </c>
      <c r="AQ4">
        <v>0.84068178939959037</v>
      </c>
      <c r="AR4">
        <v>0.89427683879365216</v>
      </c>
      <c r="AS4">
        <v>0.8300280230327044</v>
      </c>
      <c r="AT4">
        <v>0.64733549398113976</v>
      </c>
      <c r="AU4">
        <v>0.75682761026144729</v>
      </c>
      <c r="AV4">
        <v>0.59826960996759593</v>
      </c>
      <c r="AW4">
        <v>0.3360071811624803</v>
      </c>
      <c r="AX4">
        <v>0.35396162520954388</v>
      </c>
      <c r="AY4">
        <v>0</v>
      </c>
      <c r="AZ4">
        <v>0.64016138158366087</v>
      </c>
      <c r="BA4">
        <v>0.80885418602009307</v>
      </c>
      <c r="BB4">
        <v>0.93091124900127764</v>
      </c>
      <c r="BC4">
        <v>0.73357814717781733</v>
      </c>
      <c r="BD4">
        <v>0.91421443603793162</v>
      </c>
      <c r="BE4">
        <v>0.41982459397730421</v>
      </c>
      <c r="BF4">
        <v>0.56016900335124231</v>
      </c>
      <c r="BG4">
        <v>0.40120791045809168</v>
      </c>
      <c r="BH4">
        <v>0.34417509842058647</v>
      </c>
      <c r="BI4">
        <v>0</v>
      </c>
      <c r="BJ4">
        <v>0.43806603817245926</v>
      </c>
      <c r="BK4">
        <v>0.72491199053218591</v>
      </c>
      <c r="BL4">
        <v>0.663821067705052</v>
      </c>
      <c r="BM4">
        <v>0.53901366091339153</v>
      </c>
      <c r="BN4">
        <v>0.21423177050054076</v>
      </c>
      <c r="BO4">
        <v>0</v>
      </c>
      <c r="BP4">
        <v>0.80701275028730746</v>
      </c>
      <c r="BQ4">
        <v>0.55904373103147376</v>
      </c>
      <c r="BR4">
        <v>0.69788495484716262</v>
      </c>
      <c r="BS4">
        <v>0.53830752467946152</v>
      </c>
      <c r="BT4">
        <v>0</v>
      </c>
      <c r="BU4">
        <v>0.38197266140230934</v>
      </c>
      <c r="BV4">
        <v>0.43426016664342026</v>
      </c>
      <c r="BW4">
        <v>0.6879908030026709</v>
      </c>
      <c r="BX4">
        <v>0.5968047505160794</v>
      </c>
      <c r="BY4">
        <v>0.24829744025226685</v>
      </c>
      <c r="BZ4">
        <v>0</v>
      </c>
      <c r="CA4">
        <v>0.45624241711664948</v>
      </c>
      <c r="CB4">
        <v>0.83704927665565632</v>
      </c>
      <c r="CC4">
        <v>0.76895938282576393</v>
      </c>
      <c r="CD4">
        <v>0.58620802765688862</v>
      </c>
      <c r="CE4">
        <v>0.51116640197904784</v>
      </c>
      <c r="CF4">
        <v>0.6795866899705143</v>
      </c>
      <c r="CG4">
        <v>0.52929754720424538</v>
      </c>
      <c r="CH4">
        <v>0</v>
      </c>
      <c r="CI4">
        <v>0.99742308766907084</v>
      </c>
      <c r="CJ4">
        <v>0.85263284991413824</v>
      </c>
      <c r="CK4">
        <v>0</v>
      </c>
      <c r="CL4">
        <v>0.7272013069308596</v>
      </c>
      <c r="CM4">
        <v>0.33215585308824669</v>
      </c>
      <c r="CN4">
        <v>0</v>
      </c>
      <c r="CO4">
        <v>0.4855453996282304</v>
      </c>
      <c r="CP4">
        <v>0.60345588981761833</v>
      </c>
      <c r="CQ4">
        <v>0.70317529453348837</v>
      </c>
      <c r="CR4">
        <v>0.72218927717074988</v>
      </c>
      <c r="CS4">
        <v>0.59615810887806586</v>
      </c>
      <c r="CT4">
        <v>0</v>
      </c>
      <c r="CU4">
        <v>0.9699120734734461</v>
      </c>
      <c r="CV4">
        <v>0.24087108859419826</v>
      </c>
      <c r="CW4">
        <v>0.62771832081524193</v>
      </c>
      <c r="CX4">
        <v>0</v>
      </c>
      <c r="CY4">
        <v>1.1333987665278837</v>
      </c>
      <c r="CZ4">
        <v>0.29001228786399591</v>
      </c>
      <c r="DA4">
        <v>0.82738886949699375</v>
      </c>
      <c r="DB4">
        <v>0.64272076333907902</v>
      </c>
      <c r="DC4">
        <v>0</v>
      </c>
      <c r="DD4">
        <v>0.73596951797697696</v>
      </c>
      <c r="DE4">
        <v>0.41387468873325273</v>
      </c>
      <c r="DF4">
        <v>0.74286910849367271</v>
      </c>
      <c r="DG4">
        <v>0.60590207586245381</v>
      </c>
      <c r="DI4">
        <v>3.2564254176576868</v>
      </c>
      <c r="DK4">
        <v>3.2564254176576868</v>
      </c>
      <c r="DM4">
        <v>0</v>
      </c>
      <c r="DO4">
        <f>DO3+1</f>
        <v>1</v>
      </c>
      <c r="DQ4">
        <v>3</v>
      </c>
      <c r="DR4">
        <v>11</v>
      </c>
      <c r="EC4">
        <v>3</v>
      </c>
      <c r="ED4" s="2">
        <f t="shared" si="5"/>
        <v>0.11</v>
      </c>
      <c r="EF4" t="s">
        <v>129</v>
      </c>
      <c r="EG4">
        <v>0.27013413145087256</v>
      </c>
      <c r="EO4">
        <f t="shared" ref="EO4:EO13" si="9">EO3+1</f>
        <v>2.0099999999999998</v>
      </c>
      <c r="EP4" s="1">
        <f t="shared" si="6"/>
        <v>0.31650447193602704</v>
      </c>
      <c r="EQ4">
        <f t="shared" si="7"/>
        <v>0.20076425677294396</v>
      </c>
    </row>
    <row r="5" spans="1:147" x14ac:dyDescent="0.25">
      <c r="A5" t="s">
        <v>12</v>
      </c>
      <c r="B5">
        <v>0.5</v>
      </c>
      <c r="D5">
        <f t="shared" si="8"/>
        <v>3</v>
      </c>
      <c r="E5" s="2">
        <f t="shared" si="4"/>
        <v>0.18044704431548364</v>
      </c>
      <c r="G5" t="s">
        <v>16</v>
      </c>
      <c r="H5">
        <v>4</v>
      </c>
      <c r="J5">
        <v>1</v>
      </c>
      <c r="L5">
        <v>0.56558056049142036</v>
      </c>
      <c r="N5">
        <v>0.61791062553710074</v>
      </c>
      <c r="R5">
        <v>0.79033064385328911</v>
      </c>
      <c r="S5">
        <v>0.67672404175426348</v>
      </c>
      <c r="W5">
        <v>0.82486558558628897</v>
      </c>
      <c r="X5">
        <v>0.48612118253402881</v>
      </c>
      <c r="Y5">
        <v>0.74003520485747143</v>
      </c>
      <c r="AA5">
        <v>0.8752430246244185</v>
      </c>
      <c r="AG5">
        <v>1.0805479566482827</v>
      </c>
      <c r="AH5">
        <v>0.54602666996687188</v>
      </c>
      <c r="AI5">
        <v>0.57575480487174358</v>
      </c>
      <c r="AJ5">
        <v>0.36257252095709558</v>
      </c>
      <c r="AK5">
        <v>0.87729391698702242</v>
      </c>
      <c r="AM5">
        <v>0.68095907654822807</v>
      </c>
      <c r="AN5">
        <v>0.77209722140140369</v>
      </c>
      <c r="AO5">
        <v>0.62762718489865077</v>
      </c>
      <c r="AQ5">
        <v>0.63323416061792526</v>
      </c>
      <c r="AR5">
        <v>0.57453906511398967</v>
      </c>
      <c r="AS5">
        <v>0.39080727465660314</v>
      </c>
      <c r="AT5">
        <v>0.47411441546899735</v>
      </c>
      <c r="AU5">
        <v>0.55392051099659878</v>
      </c>
      <c r="AV5">
        <v>0.43280733980680819</v>
      </c>
      <c r="AW5">
        <v>0.50513806191191546</v>
      </c>
      <c r="AZ5">
        <v>0.5196765802833252</v>
      </c>
      <c r="BA5">
        <v>0.32229534800024706</v>
      </c>
      <c r="BC5">
        <v>0.40067312757344919</v>
      </c>
      <c r="BD5">
        <v>0.32456728395516987</v>
      </c>
      <c r="BE5">
        <v>0.85643069969990759</v>
      </c>
      <c r="BF5">
        <v>0.92390381060284565</v>
      </c>
      <c r="BH5">
        <v>0.78280669431877326</v>
      </c>
      <c r="BJ5">
        <v>0.62956956090091265</v>
      </c>
      <c r="BK5">
        <v>0.37196776493545625</v>
      </c>
      <c r="BL5">
        <v>0.88490120352106172</v>
      </c>
      <c r="BM5">
        <v>0.59682079400261867</v>
      </c>
      <c r="BP5">
        <v>0.48110892994771715</v>
      </c>
      <c r="BR5">
        <v>0.76909976333298258</v>
      </c>
      <c r="BS5">
        <v>0.84680728169076613</v>
      </c>
      <c r="BV5">
        <v>0.35952514981944117</v>
      </c>
      <c r="CA5">
        <v>0.40465815136884342</v>
      </c>
      <c r="CC5">
        <v>0.40420447722170505</v>
      </c>
      <c r="CD5">
        <v>0.45500929691514469</v>
      </c>
      <c r="CE5">
        <v>0.28605667712725702</v>
      </c>
      <c r="CF5">
        <v>0.82784477190615147</v>
      </c>
      <c r="CG5">
        <v>0.43359347064723264</v>
      </c>
      <c r="CJ5">
        <v>0.65774816239753275</v>
      </c>
      <c r="CL5">
        <v>0.70436028427537534</v>
      </c>
      <c r="CM5">
        <v>0.8556352101590019</v>
      </c>
      <c r="CO5">
        <v>0.6407639036336914</v>
      </c>
      <c r="CR5">
        <v>0.82904313122015449</v>
      </c>
      <c r="CS5">
        <v>0.63990535427763828</v>
      </c>
      <c r="CU5">
        <v>0.64446526967402318</v>
      </c>
      <c r="CV5">
        <v>0.38930809996998872</v>
      </c>
      <c r="CW5">
        <v>0.45322267642803493</v>
      </c>
      <c r="CY5">
        <v>0.33945385685400109</v>
      </c>
      <c r="CZ5">
        <v>0.24666813506372276</v>
      </c>
      <c r="DA5">
        <v>0.8407740394471912</v>
      </c>
      <c r="DB5">
        <v>0.70265254426375034</v>
      </c>
      <c r="DD5">
        <v>0.64514177002309592</v>
      </c>
      <c r="DE5">
        <v>0.43004162098839882</v>
      </c>
      <c r="DG5">
        <v>0.68073290795326469</v>
      </c>
      <c r="DI5">
        <v>2.0645162697726418</v>
      </c>
      <c r="DK5">
        <v>2.0645162697726418</v>
      </c>
      <c r="DM5">
        <v>0</v>
      </c>
      <c r="DO5">
        <f t="shared" ref="DO5:DO12" si="10">DO4+1</f>
        <v>2</v>
      </c>
      <c r="DQ5">
        <v>4</v>
      </c>
      <c r="DR5">
        <v>24</v>
      </c>
      <c r="EC5">
        <v>4</v>
      </c>
      <c r="ED5" s="2">
        <f t="shared" si="5"/>
        <v>0.24</v>
      </c>
      <c r="EF5" t="s">
        <v>130</v>
      </c>
      <c r="EG5">
        <v>3.5749863592852451</v>
      </c>
      <c r="EL5" t="s">
        <v>5</v>
      </c>
      <c r="EM5">
        <f>LN(EG3)-0.5*EM6</f>
        <v>1.0681549284605216</v>
      </c>
      <c r="EO5">
        <f t="shared" si="9"/>
        <v>3.01</v>
      </c>
      <c r="EP5" s="1">
        <f t="shared" si="6"/>
        <v>0.29960666878461384</v>
      </c>
      <c r="EQ5">
        <f t="shared" si="7"/>
        <v>0.53052764670482733</v>
      </c>
    </row>
    <row r="6" spans="1:147" x14ac:dyDescent="0.25">
      <c r="D6">
        <f t="shared" si="8"/>
        <v>4</v>
      </c>
      <c r="E6" s="2">
        <f t="shared" si="4"/>
        <v>9.022352215774182E-2</v>
      </c>
      <c r="G6" t="s">
        <v>17</v>
      </c>
      <c r="H6">
        <v>2</v>
      </c>
      <c r="J6">
        <v>1</v>
      </c>
      <c r="L6">
        <v>0.90184758183057423</v>
      </c>
      <c r="W6">
        <v>1.0879636126486585</v>
      </c>
      <c r="X6">
        <v>0.68514375262055549</v>
      </c>
      <c r="AA6">
        <v>0.57328678185911852</v>
      </c>
      <c r="AH6">
        <v>0.74407014172209895</v>
      </c>
      <c r="AJ6">
        <v>0.45047032718174163</v>
      </c>
      <c r="AO6">
        <v>0.50323289788537662</v>
      </c>
      <c r="AR6">
        <v>0.60742464730027135</v>
      </c>
      <c r="AS6">
        <v>0.57572204942005922</v>
      </c>
      <c r="AW6">
        <v>0.84070496332459155</v>
      </c>
      <c r="BC6">
        <v>0.50454534421477004</v>
      </c>
      <c r="BE6">
        <v>0.40262597640720199</v>
      </c>
      <c r="BF6">
        <v>0.79574866295332325</v>
      </c>
      <c r="BL6">
        <v>0.38681333781313154</v>
      </c>
      <c r="BR6">
        <v>0.6682020536612836</v>
      </c>
      <c r="BV6">
        <v>0.6520188550933963</v>
      </c>
      <c r="CA6">
        <v>0.89798600375105164</v>
      </c>
      <c r="CD6">
        <v>0.40908169712964448</v>
      </c>
      <c r="CF6">
        <v>0.66646111254557039</v>
      </c>
      <c r="CG6">
        <v>0.47441835040843583</v>
      </c>
      <c r="CL6">
        <v>0.58180364494945391</v>
      </c>
      <c r="CR6">
        <v>-4.8795843482017487E-2</v>
      </c>
      <c r="CU6">
        <v>0.24159839331731203</v>
      </c>
      <c r="CW6">
        <v>0.57789950706536186</v>
      </c>
      <c r="CZ6">
        <v>0.65666834662295881</v>
      </c>
      <c r="DA6">
        <v>0.48445577950077134</v>
      </c>
      <c r="DB6">
        <v>0.59751400631683649</v>
      </c>
      <c r="DE6">
        <v>0.57113695466285574</v>
      </c>
      <c r="DI6">
        <v>1.6279713905110331</v>
      </c>
      <c r="DK6">
        <v>1.6279713905110331</v>
      </c>
      <c r="DM6">
        <v>0</v>
      </c>
      <c r="DO6">
        <f t="shared" si="10"/>
        <v>3</v>
      </c>
      <c r="DQ6">
        <v>5</v>
      </c>
      <c r="DR6">
        <v>9</v>
      </c>
      <c r="EC6">
        <v>5</v>
      </c>
      <c r="ED6" s="2">
        <f t="shared" si="5"/>
        <v>0.09</v>
      </c>
      <c r="EF6" t="s">
        <v>131</v>
      </c>
      <c r="EG6">
        <v>0</v>
      </c>
      <c r="EL6" t="s">
        <v>3</v>
      </c>
      <c r="EM6">
        <f>LN((EG7/EG3)^2+1)</f>
        <v>0.44108073861609809</v>
      </c>
      <c r="EO6">
        <f t="shared" si="9"/>
        <v>4.01</v>
      </c>
      <c r="EP6" s="1">
        <f t="shared" si="6"/>
        <v>0.17318091047290182</v>
      </c>
      <c r="EQ6">
        <f t="shared" si="7"/>
        <v>0.76636661666185768</v>
      </c>
    </row>
    <row r="7" spans="1:147" x14ac:dyDescent="0.25">
      <c r="D7">
        <f t="shared" si="8"/>
        <v>5</v>
      </c>
      <c r="E7" s="2">
        <f t="shared" si="4"/>
        <v>3.6089408863096716E-2</v>
      </c>
      <c r="J7">
        <v>1</v>
      </c>
      <c r="X7">
        <v>0.64741058641119165</v>
      </c>
      <c r="AA7">
        <v>0.73786799721745777</v>
      </c>
      <c r="AR7">
        <v>0.57876429555506914</v>
      </c>
      <c r="BE7">
        <v>0.47595451424457136</v>
      </c>
      <c r="BF7">
        <v>0.69716656317212622</v>
      </c>
      <c r="BR7">
        <v>0.53418479429127186</v>
      </c>
      <c r="BV7">
        <v>0.56905976880842357</v>
      </c>
      <c r="CA7">
        <v>0.71637284482165708</v>
      </c>
      <c r="CL7">
        <v>0.67561035639699552</v>
      </c>
      <c r="CR7">
        <v>0.39833166984352286</v>
      </c>
      <c r="CZ7">
        <v>0.35007642755261625</v>
      </c>
      <c r="DB7">
        <v>0.9371307739496697</v>
      </c>
      <c r="DE7">
        <v>0.77895001841569322</v>
      </c>
      <c r="DI7">
        <v>2.1033060205028344</v>
      </c>
      <c r="DK7">
        <v>2.1033060205028344</v>
      </c>
      <c r="DM7">
        <v>0</v>
      </c>
      <c r="DO7">
        <f t="shared" si="10"/>
        <v>4</v>
      </c>
      <c r="DQ7">
        <v>6</v>
      </c>
      <c r="DR7">
        <v>8</v>
      </c>
      <c r="EC7">
        <v>6</v>
      </c>
      <c r="ED7" s="2">
        <f t="shared" si="5"/>
        <v>0.08</v>
      </c>
      <c r="EF7" t="s">
        <v>132</v>
      </c>
      <c r="EG7">
        <v>2.7013413145087255</v>
      </c>
      <c r="EL7" t="s">
        <v>146</v>
      </c>
      <c r="EM7">
        <f>SQRT(EM6)</f>
        <v>0.6641390958346739</v>
      </c>
      <c r="EO7">
        <f t="shared" si="9"/>
        <v>5.01</v>
      </c>
      <c r="EP7" s="1">
        <f t="shared" si="6"/>
        <v>8.4551480421530364E-2</v>
      </c>
      <c r="EQ7">
        <f t="shared" si="7"/>
        <v>0.89097019488641171</v>
      </c>
    </row>
    <row r="8" spans="1:147" x14ac:dyDescent="0.25">
      <c r="D8">
        <f t="shared" si="8"/>
        <v>6</v>
      </c>
      <c r="E8" s="2">
        <f t="shared" si="4"/>
        <v>1.2029802954365572E-2</v>
      </c>
      <c r="J8">
        <v>2</v>
      </c>
      <c r="AR8">
        <v>0.67580599780229389</v>
      </c>
      <c r="BF8">
        <v>0.67934536919381938</v>
      </c>
      <c r="CA8">
        <v>0.73272449999820677</v>
      </c>
      <c r="CR8">
        <v>0.74842416570789649</v>
      </c>
      <c r="CZ8">
        <v>0.95185334676387723</v>
      </c>
      <c r="DB8">
        <v>0.97459053240926008</v>
      </c>
      <c r="DI8">
        <v>4.4105302257328409</v>
      </c>
      <c r="DK8">
        <v>4.4105302257328409</v>
      </c>
      <c r="DM8">
        <v>0</v>
      </c>
      <c r="DO8">
        <f t="shared" si="10"/>
        <v>5</v>
      </c>
      <c r="DQ8">
        <v>7</v>
      </c>
      <c r="DR8">
        <v>6</v>
      </c>
      <c r="EC8">
        <v>7</v>
      </c>
      <c r="ED8" s="2">
        <f t="shared" si="5"/>
        <v>0.06</v>
      </c>
      <c r="EF8" t="s">
        <v>133</v>
      </c>
      <c r="EG8">
        <v>7.2972448974717281</v>
      </c>
      <c r="EO8">
        <f t="shared" si="9"/>
        <v>6.01</v>
      </c>
      <c r="EP8" s="1">
        <f t="shared" si="6"/>
        <v>3.8941294882797101E-2</v>
      </c>
      <c r="EQ8">
        <f t="shared" si="7"/>
        <v>0.94994305356514808</v>
      </c>
    </row>
    <row r="9" spans="1:147" x14ac:dyDescent="0.25">
      <c r="A9" t="s">
        <v>2</v>
      </c>
      <c r="B9">
        <v>1.0393289557307406</v>
      </c>
      <c r="D9">
        <f t="shared" si="8"/>
        <v>7</v>
      </c>
      <c r="E9" s="2">
        <f t="shared" si="4"/>
        <v>3.4370865583901629E-3</v>
      </c>
      <c r="J9">
        <v>2</v>
      </c>
      <c r="CR9">
        <v>0.51740887802623914</v>
      </c>
      <c r="DI9">
        <v>3.6944436365630811</v>
      </c>
      <c r="DK9">
        <v>3.6944436365630811</v>
      </c>
      <c r="DM9">
        <v>0</v>
      </c>
      <c r="DO9">
        <f t="shared" si="10"/>
        <v>6</v>
      </c>
      <c r="DQ9">
        <v>8</v>
      </c>
      <c r="DR9">
        <v>4</v>
      </c>
      <c r="EC9">
        <v>8</v>
      </c>
      <c r="ED9" s="2">
        <f t="shared" si="5"/>
        <v>0.04</v>
      </c>
      <c r="EF9" t="s">
        <v>134</v>
      </c>
      <c r="EG9">
        <v>0.17576270293652518</v>
      </c>
      <c r="EO9">
        <f t="shared" si="9"/>
        <v>7.01</v>
      </c>
      <c r="EP9" s="1">
        <f t="shared" si="6"/>
        <v>1.7698678455866604E-2</v>
      </c>
      <c r="EQ9">
        <f t="shared" si="7"/>
        <v>0.97688278585992283</v>
      </c>
    </row>
    <row r="10" spans="1:147" x14ac:dyDescent="0.25">
      <c r="A10" t="s">
        <v>3</v>
      </c>
      <c r="B10">
        <v>3.8575270025385411E-2</v>
      </c>
      <c r="D10">
        <f t="shared" si="8"/>
        <v>8</v>
      </c>
      <c r="E10" s="2">
        <f t="shared" si="4"/>
        <v>8.5927163959754148E-4</v>
      </c>
      <c r="J10">
        <v>1</v>
      </c>
      <c r="DI10">
        <v>1.5633697815131817</v>
      </c>
      <c r="DK10">
        <v>1.5633697815131817</v>
      </c>
      <c r="DM10">
        <v>0</v>
      </c>
      <c r="DO10">
        <f t="shared" si="10"/>
        <v>7</v>
      </c>
      <c r="DQ10">
        <v>9</v>
      </c>
      <c r="DR10">
        <v>2</v>
      </c>
      <c r="EC10">
        <v>9</v>
      </c>
      <c r="ED10" s="2">
        <f t="shared" si="5"/>
        <v>0.02</v>
      </c>
      <c r="EF10" t="s">
        <v>135</v>
      </c>
      <c r="EG10">
        <v>0.70221034932269288</v>
      </c>
      <c r="EO10">
        <f t="shared" si="9"/>
        <v>8.01</v>
      </c>
      <c r="EP10" s="1">
        <f t="shared" si="6"/>
        <v>8.099570712706854E-3</v>
      </c>
      <c r="EQ10">
        <f t="shared" si="7"/>
        <v>0.98915002752942727</v>
      </c>
    </row>
    <row r="11" spans="1:147" x14ac:dyDescent="0.25">
      <c r="A11" t="s">
        <v>4</v>
      </c>
      <c r="B11">
        <v>0.19640588083197869</v>
      </c>
      <c r="D11">
        <f t="shared" si="8"/>
        <v>9</v>
      </c>
      <c r="E11" s="2">
        <f t="shared" si="4"/>
        <v>1.9094925324389769E-4</v>
      </c>
      <c r="J11">
        <v>0</v>
      </c>
      <c r="L11" t="s">
        <v>0</v>
      </c>
      <c r="DI11">
        <v>0</v>
      </c>
      <c r="DK11">
        <v>0</v>
      </c>
      <c r="DM11">
        <v>0</v>
      </c>
      <c r="DO11">
        <f t="shared" si="10"/>
        <v>8</v>
      </c>
      <c r="DQ11">
        <v>10</v>
      </c>
      <c r="DR11">
        <v>2</v>
      </c>
      <c r="EC11">
        <v>10</v>
      </c>
      <c r="ED11" s="2">
        <f t="shared" si="5"/>
        <v>0.02</v>
      </c>
      <c r="EF11" t="s">
        <v>136</v>
      </c>
      <c r="EG11">
        <v>10.941072443934983</v>
      </c>
      <c r="EO11">
        <f t="shared" si="9"/>
        <v>9.01</v>
      </c>
      <c r="EP11" s="1">
        <f t="shared" si="6"/>
        <v>3.7671711881201502E-3</v>
      </c>
      <c r="EQ11">
        <f t="shared" si="7"/>
        <v>0.99480089207610989</v>
      </c>
    </row>
    <row r="12" spans="1:147" x14ac:dyDescent="0.25">
      <c r="A12" t="s">
        <v>5</v>
      </c>
      <c r="B12">
        <v>0.65984769073543303</v>
      </c>
      <c r="D12">
        <f t="shared" si="8"/>
        <v>10</v>
      </c>
      <c r="E12" s="2">
        <f t="shared" si="4"/>
        <v>3.8189850648779602E-5</v>
      </c>
      <c r="J12">
        <v>0</v>
      </c>
      <c r="L12">
        <f>IF(L4=0,0,EXP(L4))</f>
        <v>1.7748203972480816</v>
      </c>
      <c r="M12">
        <f t="shared" ref="M12:BX13" si="11">IF(M4=0,0,EXP(M4))</f>
        <v>1.8869419418229825</v>
      </c>
      <c r="N12">
        <f t="shared" si="11"/>
        <v>1.4013773178529503</v>
      </c>
      <c r="O12">
        <f t="shared" si="11"/>
        <v>2.0645162697726418</v>
      </c>
      <c r="P12">
        <f t="shared" si="11"/>
        <v>1.6279713905110331</v>
      </c>
      <c r="Q12">
        <f t="shared" si="11"/>
        <v>2.1033060205028344</v>
      </c>
      <c r="R12">
        <f t="shared" si="11"/>
        <v>2.2064051395353768</v>
      </c>
      <c r="S12">
        <f t="shared" si="11"/>
        <v>1.7270216651905534</v>
      </c>
      <c r="T12">
        <f t="shared" si="11"/>
        <v>1.5633697815131817</v>
      </c>
      <c r="U12">
        <f t="shared" si="11"/>
        <v>0</v>
      </c>
      <c r="V12">
        <f t="shared" si="11"/>
        <v>0</v>
      </c>
      <c r="W12">
        <f t="shared" si="11"/>
        <v>2.4661477856585843</v>
      </c>
      <c r="X12">
        <f t="shared" si="11"/>
        <v>2.353569015294728</v>
      </c>
      <c r="Y12">
        <f t="shared" si="11"/>
        <v>1.7949075494694515</v>
      </c>
      <c r="Z12">
        <f t="shared" si="11"/>
        <v>0</v>
      </c>
      <c r="AA12">
        <f t="shared" si="11"/>
        <v>2.2090724490081484</v>
      </c>
      <c r="AB12">
        <f t="shared" si="11"/>
        <v>1.7370449473727316</v>
      </c>
      <c r="AC12">
        <f t="shared" si="11"/>
        <v>2.0082388515711393</v>
      </c>
      <c r="AD12">
        <f t="shared" si="11"/>
        <v>0</v>
      </c>
      <c r="AE12">
        <f t="shared" si="11"/>
        <v>0</v>
      </c>
      <c r="AF12">
        <f t="shared" si="11"/>
        <v>1.57537483026272</v>
      </c>
      <c r="AG12">
        <f t="shared" si="11"/>
        <v>1.6060267013373528</v>
      </c>
      <c r="AH12">
        <f t="shared" si="11"/>
        <v>2.4576087383020306</v>
      </c>
      <c r="AI12">
        <f t="shared" si="11"/>
        <v>2.0263290073989459</v>
      </c>
      <c r="AJ12">
        <f t="shared" si="11"/>
        <v>2.381649938679046</v>
      </c>
      <c r="AK12">
        <f t="shared" si="11"/>
        <v>1.4393082392210292</v>
      </c>
      <c r="AL12">
        <f t="shared" si="11"/>
        <v>1.9310478692110673</v>
      </c>
      <c r="AM12">
        <f t="shared" si="11"/>
        <v>1.5959302805501083</v>
      </c>
      <c r="AN12">
        <f t="shared" si="11"/>
        <v>1.7350183277543452</v>
      </c>
      <c r="AO12">
        <f t="shared" si="11"/>
        <v>1.4349838053868185</v>
      </c>
      <c r="AP12">
        <f t="shared" si="11"/>
        <v>2.2052844739131081</v>
      </c>
      <c r="AQ12">
        <f t="shared" si="11"/>
        <v>2.3179467897200836</v>
      </c>
      <c r="AR12">
        <f t="shared" si="11"/>
        <v>2.4455666109382044</v>
      </c>
      <c r="AS12">
        <f t="shared" si="11"/>
        <v>2.293383006910712</v>
      </c>
      <c r="AT12">
        <f t="shared" si="11"/>
        <v>1.9104436526897692</v>
      </c>
      <c r="AU12">
        <f t="shared" si="11"/>
        <v>2.1315035234540898</v>
      </c>
      <c r="AV12">
        <f t="shared" si="11"/>
        <v>1.8189685505469744</v>
      </c>
      <c r="AW12">
        <f t="shared" si="11"/>
        <v>1.399349073727914</v>
      </c>
      <c r="AX12">
        <f t="shared" si="11"/>
        <v>1.4247005128472072</v>
      </c>
      <c r="AY12">
        <f t="shared" si="11"/>
        <v>0</v>
      </c>
      <c r="AZ12">
        <f t="shared" si="11"/>
        <v>1.8967869610899535</v>
      </c>
      <c r="BA12">
        <f t="shared" si="11"/>
        <v>2.245333777343951</v>
      </c>
      <c r="BB12">
        <f t="shared" si="11"/>
        <v>2.5368197991905981</v>
      </c>
      <c r="BC12">
        <f t="shared" si="11"/>
        <v>2.0825188511230484</v>
      </c>
      <c r="BD12">
        <f t="shared" si="11"/>
        <v>2.4948146454373257</v>
      </c>
      <c r="BE12">
        <f t="shared" si="11"/>
        <v>1.5216946178074011</v>
      </c>
      <c r="BF12">
        <f t="shared" si="11"/>
        <v>1.7509683948184576</v>
      </c>
      <c r="BG12">
        <f t="shared" si="11"/>
        <v>1.4936277770551996</v>
      </c>
      <c r="BH12">
        <f t="shared" si="11"/>
        <v>1.4108256472239185</v>
      </c>
      <c r="BI12">
        <f t="shared" si="11"/>
        <v>0</v>
      </c>
      <c r="BJ12">
        <f t="shared" si="11"/>
        <v>1.5497072438746478</v>
      </c>
      <c r="BK12">
        <f t="shared" si="11"/>
        <v>2.0645493920773239</v>
      </c>
      <c r="BL12">
        <f t="shared" si="11"/>
        <v>1.942199449438692</v>
      </c>
      <c r="BM12">
        <f t="shared" si="11"/>
        <v>1.7143151319907564</v>
      </c>
      <c r="BN12">
        <f t="shared" si="11"/>
        <v>1.2389097642566016</v>
      </c>
      <c r="BO12">
        <f t="shared" si="11"/>
        <v>0</v>
      </c>
      <c r="BP12">
        <f t="shared" si="11"/>
        <v>2.2412029439936534</v>
      </c>
      <c r="BQ12">
        <f t="shared" si="11"/>
        <v>1.7489991867064594</v>
      </c>
      <c r="BR12">
        <f t="shared" si="11"/>
        <v>2.0094980305704833</v>
      </c>
      <c r="BS12">
        <f t="shared" si="11"/>
        <v>1.7131050192621888</v>
      </c>
      <c r="BT12">
        <f t="shared" si="11"/>
        <v>0</v>
      </c>
      <c r="BU12">
        <f t="shared" si="11"/>
        <v>1.4651720288367769</v>
      </c>
      <c r="BV12">
        <f t="shared" si="11"/>
        <v>1.5438204664617778</v>
      </c>
      <c r="BW12">
        <f t="shared" si="11"/>
        <v>1.9897137874741648</v>
      </c>
      <c r="BX12">
        <f t="shared" si="11"/>
        <v>1.8163059679044862</v>
      </c>
      <c r="BY12">
        <f t="shared" ref="BY12:DG16" si="12">IF(BY4=0,0,EXP(BY4))</f>
        <v>1.2818411466509745</v>
      </c>
      <c r="BZ12">
        <f t="shared" si="12"/>
        <v>0</v>
      </c>
      <c r="CA12">
        <f t="shared" si="12"/>
        <v>1.5781328648186796</v>
      </c>
      <c r="CB12">
        <f t="shared" si="12"/>
        <v>2.3095420927927801</v>
      </c>
      <c r="CC12">
        <f t="shared" si="12"/>
        <v>2.1575199329116397</v>
      </c>
      <c r="CD12">
        <f t="shared" si="12"/>
        <v>1.7971606946648133</v>
      </c>
      <c r="CE12">
        <f t="shared" si="12"/>
        <v>1.6672347271409145</v>
      </c>
      <c r="CF12">
        <f t="shared" si="12"/>
        <v>1.9730620773375234</v>
      </c>
      <c r="CG12">
        <f t="shared" si="12"/>
        <v>1.697739307930954</v>
      </c>
      <c r="CH12">
        <f t="shared" si="12"/>
        <v>0</v>
      </c>
      <c r="CI12">
        <f t="shared" si="12"/>
        <v>2.7112860720930332</v>
      </c>
      <c r="CJ12">
        <f t="shared" si="12"/>
        <v>2.3458149071580148</v>
      </c>
      <c r="CK12">
        <f t="shared" si="12"/>
        <v>0</v>
      </c>
      <c r="CL12">
        <f t="shared" si="12"/>
        <v>2.0692812131076077</v>
      </c>
      <c r="CM12">
        <f t="shared" si="12"/>
        <v>1.3939700861263467</v>
      </c>
      <c r="CN12">
        <f t="shared" si="12"/>
        <v>0</v>
      </c>
      <c r="CO12">
        <f t="shared" si="12"/>
        <v>1.6250610748983183</v>
      </c>
      <c r="CP12">
        <f t="shared" si="12"/>
        <v>1.8284267356858852</v>
      </c>
      <c r="CQ12">
        <f t="shared" si="12"/>
        <v>2.020157128014032</v>
      </c>
      <c r="CR12">
        <f t="shared" si="12"/>
        <v>2.0589358613475683</v>
      </c>
      <c r="CS12">
        <f t="shared" si="12"/>
        <v>1.8151318484964278</v>
      </c>
      <c r="CT12">
        <f t="shared" si="12"/>
        <v>0</v>
      </c>
      <c r="CU12">
        <f t="shared" si="12"/>
        <v>2.6377125242573727</v>
      </c>
      <c r="CV12">
        <f t="shared" si="12"/>
        <v>1.2723570034056739</v>
      </c>
      <c r="CW12">
        <f t="shared" si="12"/>
        <v>1.8733313580500299</v>
      </c>
      <c r="CX12">
        <f t="shared" si="12"/>
        <v>0</v>
      </c>
      <c r="CY12">
        <f t="shared" si="12"/>
        <v>3.1061958140072816</v>
      </c>
      <c r="CZ12">
        <f t="shared" si="12"/>
        <v>1.3364439099655805</v>
      </c>
      <c r="DA12">
        <f t="shared" si="12"/>
        <v>2.2873383968747172</v>
      </c>
      <c r="DB12">
        <f t="shared" si="12"/>
        <v>1.9016477807252543</v>
      </c>
      <c r="DC12">
        <f t="shared" si="12"/>
        <v>0</v>
      </c>
      <c r="DD12">
        <f t="shared" si="12"/>
        <v>2.0875048852444071</v>
      </c>
      <c r="DE12">
        <f t="shared" si="12"/>
        <v>1.5126675607190532</v>
      </c>
      <c r="DF12">
        <f t="shared" si="12"/>
        <v>2.1019576157811142</v>
      </c>
      <c r="DG12">
        <f t="shared" si="12"/>
        <v>1.8329048826079404</v>
      </c>
      <c r="DI12">
        <v>0</v>
      </c>
      <c r="DK12">
        <v>0</v>
      </c>
      <c r="DM12">
        <v>0</v>
      </c>
      <c r="DO12">
        <f t="shared" si="10"/>
        <v>9</v>
      </c>
      <c r="DQ12">
        <v>11</v>
      </c>
      <c r="DR12">
        <v>3</v>
      </c>
      <c r="EC12">
        <v>11</v>
      </c>
      <c r="ED12" s="2">
        <f t="shared" si="5"/>
        <v>0.03</v>
      </c>
      <c r="EF12" t="s">
        <v>137</v>
      </c>
      <c r="EG12">
        <v>0</v>
      </c>
      <c r="EK12">
        <f>_xlfn.LOGNORM.INV(95%,EM5,EM7)</f>
        <v>8.6760515015814477</v>
      </c>
      <c r="EO12">
        <f t="shared" si="9"/>
        <v>10.01</v>
      </c>
      <c r="EP12" s="1">
        <f t="shared" si="6"/>
        <v>1.7881776406676552E-3</v>
      </c>
      <c r="EQ12">
        <f t="shared" si="7"/>
        <v>0.99745210317765376</v>
      </c>
    </row>
    <row r="13" spans="1:147" ht="15.75" thickBot="1" x14ac:dyDescent="0.3">
      <c r="D13">
        <f t="shared" si="8"/>
        <v>11</v>
      </c>
      <c r="E13" s="2">
        <f t="shared" si="4"/>
        <v>6.9436092088690095E-6</v>
      </c>
      <c r="J13">
        <v>3</v>
      </c>
      <c r="L13">
        <f t="shared" ref="L13:AA18" si="13">IF(L5=0,0,EXP(L5))</f>
        <v>1.7604695451599333</v>
      </c>
      <c r="M13">
        <f t="shared" si="13"/>
        <v>0</v>
      </c>
      <c r="N13">
        <f t="shared" si="13"/>
        <v>1.8550480998047365</v>
      </c>
      <c r="O13">
        <f t="shared" si="13"/>
        <v>0</v>
      </c>
      <c r="P13">
        <f t="shared" si="13"/>
        <v>0</v>
      </c>
      <c r="Q13">
        <f t="shared" si="13"/>
        <v>0</v>
      </c>
      <c r="R13">
        <f t="shared" si="13"/>
        <v>2.2041250861974642</v>
      </c>
      <c r="S13">
        <f t="shared" si="13"/>
        <v>1.9674219713725276</v>
      </c>
      <c r="T13">
        <f t="shared" si="13"/>
        <v>0</v>
      </c>
      <c r="U13">
        <f t="shared" si="13"/>
        <v>0</v>
      </c>
      <c r="V13">
        <f t="shared" si="13"/>
        <v>0</v>
      </c>
      <c r="W13">
        <f t="shared" si="13"/>
        <v>2.2815740682767873</v>
      </c>
      <c r="X13">
        <f t="shared" si="13"/>
        <v>1.625997026712793</v>
      </c>
      <c r="Y13">
        <f t="shared" si="13"/>
        <v>2.0960093029042692</v>
      </c>
      <c r="Z13">
        <f t="shared" si="13"/>
        <v>0</v>
      </c>
      <c r="AA13">
        <f t="shared" si="13"/>
        <v>2.3994583505801286</v>
      </c>
      <c r="AB13">
        <f t="shared" si="11"/>
        <v>0</v>
      </c>
      <c r="AC13">
        <f t="shared" si="11"/>
        <v>0</v>
      </c>
      <c r="AD13">
        <f t="shared" si="11"/>
        <v>0</v>
      </c>
      <c r="AE13">
        <f t="shared" si="11"/>
        <v>0</v>
      </c>
      <c r="AF13">
        <f t="shared" si="11"/>
        <v>0</v>
      </c>
      <c r="AG13">
        <f t="shared" si="11"/>
        <v>2.9462935499629208</v>
      </c>
      <c r="AH13">
        <f t="shared" si="11"/>
        <v>1.7263798952311533</v>
      </c>
      <c r="AI13">
        <f t="shared" si="11"/>
        <v>1.7784724200635109</v>
      </c>
      <c r="AJ13">
        <f t="shared" si="11"/>
        <v>1.4370214313769303</v>
      </c>
      <c r="AK13">
        <f t="shared" si="11"/>
        <v>2.4043844310895102</v>
      </c>
      <c r="AL13">
        <f t="shared" si="11"/>
        <v>0</v>
      </c>
      <c r="AM13">
        <f t="shared" si="11"/>
        <v>1.975771740176621</v>
      </c>
      <c r="AN13">
        <f t="shared" si="11"/>
        <v>2.1643005148070755</v>
      </c>
      <c r="AO13">
        <f t="shared" si="11"/>
        <v>1.8731606380591148</v>
      </c>
      <c r="AP13">
        <f t="shared" si="11"/>
        <v>0</v>
      </c>
      <c r="AQ13">
        <f t="shared" si="11"/>
        <v>1.8836929037611214</v>
      </c>
      <c r="AR13">
        <f t="shared" si="11"/>
        <v>1.7763115742136242</v>
      </c>
      <c r="AS13">
        <f t="shared" si="11"/>
        <v>1.4781736044439229</v>
      </c>
      <c r="AT13">
        <f t="shared" si="11"/>
        <v>1.606590795351339</v>
      </c>
      <c r="AU13">
        <f t="shared" si="11"/>
        <v>1.740061593210205</v>
      </c>
      <c r="AV13">
        <f t="shared" si="11"/>
        <v>1.541579191143879</v>
      </c>
      <c r="AW13">
        <f t="shared" si="11"/>
        <v>1.657214302842525</v>
      </c>
      <c r="AX13">
        <f t="shared" si="11"/>
        <v>0</v>
      </c>
      <c r="AY13">
        <f t="shared" si="11"/>
        <v>0</v>
      </c>
      <c r="AZ13">
        <f t="shared" si="11"/>
        <v>1.681483736753808</v>
      </c>
      <c r="BA13">
        <f t="shared" si="11"/>
        <v>1.3802923823563014</v>
      </c>
      <c r="BB13">
        <f t="shared" si="11"/>
        <v>0</v>
      </c>
      <c r="BC13">
        <f t="shared" si="11"/>
        <v>1.4928292240292809</v>
      </c>
      <c r="BD13">
        <f t="shared" si="11"/>
        <v>1.3834318832701578</v>
      </c>
      <c r="BE13">
        <f t="shared" si="11"/>
        <v>2.3547408988596663</v>
      </c>
      <c r="BF13">
        <f t="shared" si="11"/>
        <v>2.5191053297344195</v>
      </c>
      <c r="BG13">
        <f t="shared" si="11"/>
        <v>0</v>
      </c>
      <c r="BH13">
        <f t="shared" si="11"/>
        <v>2.1876035916665213</v>
      </c>
      <c r="BI13">
        <f t="shared" si="11"/>
        <v>0</v>
      </c>
      <c r="BJ13">
        <f t="shared" si="11"/>
        <v>1.8768025561730093</v>
      </c>
      <c r="BK13">
        <f t="shared" si="11"/>
        <v>1.4505862207990454</v>
      </c>
      <c r="BL13">
        <f t="shared" si="11"/>
        <v>2.4227450209838248</v>
      </c>
      <c r="BM13">
        <f t="shared" si="11"/>
        <v>1.8163351080185872</v>
      </c>
      <c r="BN13">
        <f t="shared" si="11"/>
        <v>0</v>
      </c>
      <c r="BO13">
        <f t="shared" si="11"/>
        <v>0</v>
      </c>
      <c r="BP13">
        <f t="shared" si="11"/>
        <v>1.6178675095266826</v>
      </c>
      <c r="BQ13">
        <f t="shared" si="11"/>
        <v>0</v>
      </c>
      <c r="BR13">
        <f t="shared" si="11"/>
        <v>2.1578228279139355</v>
      </c>
      <c r="BS13">
        <f t="shared" si="11"/>
        <v>2.3321889304411036</v>
      </c>
      <c r="BT13">
        <f t="shared" si="11"/>
        <v>0</v>
      </c>
      <c r="BU13">
        <f t="shared" si="11"/>
        <v>0</v>
      </c>
      <c r="BV13">
        <f t="shared" si="11"/>
        <v>1.43264895939895</v>
      </c>
      <c r="BW13">
        <f t="shared" si="11"/>
        <v>0</v>
      </c>
      <c r="BX13">
        <f t="shared" si="11"/>
        <v>0</v>
      </c>
      <c r="BY13">
        <f t="shared" si="12"/>
        <v>0</v>
      </c>
      <c r="BZ13">
        <f t="shared" si="12"/>
        <v>0</v>
      </c>
      <c r="CA13">
        <f t="shared" si="12"/>
        <v>1.498790053144061</v>
      </c>
      <c r="CB13">
        <f t="shared" si="12"/>
        <v>0</v>
      </c>
      <c r="CC13">
        <f t="shared" si="12"/>
        <v>1.4981102450622972</v>
      </c>
      <c r="CD13">
        <f t="shared" si="12"/>
        <v>1.5761880366523031</v>
      </c>
      <c r="CE13">
        <f t="shared" si="12"/>
        <v>1.3311678998867413</v>
      </c>
      <c r="CF13">
        <f t="shared" si="12"/>
        <v>2.2883814377047589</v>
      </c>
      <c r="CG13">
        <f t="shared" si="12"/>
        <v>1.5427915505631218</v>
      </c>
      <c r="CH13">
        <f t="shared" si="12"/>
        <v>0</v>
      </c>
      <c r="CI13">
        <f t="shared" si="12"/>
        <v>0</v>
      </c>
      <c r="CJ13">
        <f t="shared" si="12"/>
        <v>1.9304403980364087</v>
      </c>
      <c r="CK13">
        <f t="shared" si="12"/>
        <v>0</v>
      </c>
      <c r="CL13">
        <f t="shared" si="12"/>
        <v>2.0225524124011538</v>
      </c>
      <c r="CM13">
        <f t="shared" si="12"/>
        <v>2.3528684719498321</v>
      </c>
      <c r="CN13">
        <f t="shared" si="12"/>
        <v>0</v>
      </c>
      <c r="CO13">
        <f t="shared" si="12"/>
        <v>1.8979301614253405</v>
      </c>
      <c r="CP13">
        <f t="shared" si="12"/>
        <v>0</v>
      </c>
      <c r="CQ13">
        <f t="shared" si="12"/>
        <v>0</v>
      </c>
      <c r="CR13">
        <f t="shared" si="12"/>
        <v>2.2911253847034718</v>
      </c>
      <c r="CS13">
        <f t="shared" si="12"/>
        <v>1.8963013939960767</v>
      </c>
      <c r="CT13">
        <f t="shared" si="12"/>
        <v>0</v>
      </c>
      <c r="CU13">
        <f t="shared" si="12"/>
        <v>1.9049681126535392</v>
      </c>
      <c r="CV13">
        <f t="shared" si="12"/>
        <v>1.4759592242798028</v>
      </c>
      <c r="CW13">
        <f t="shared" si="12"/>
        <v>1.5733745009231737</v>
      </c>
      <c r="CX13">
        <f t="shared" si="12"/>
        <v>0</v>
      </c>
      <c r="CY13">
        <f t="shared" si="12"/>
        <v>1.4041804975568806</v>
      </c>
      <c r="CZ13">
        <f t="shared" si="12"/>
        <v>1.2797543367066249</v>
      </c>
      <c r="DA13">
        <f t="shared" si="12"/>
        <v>2.3181606302850208</v>
      </c>
      <c r="DB13">
        <f t="shared" si="12"/>
        <v>2.0191013663043509</v>
      </c>
      <c r="DC13">
        <f t="shared" si="12"/>
        <v>0</v>
      </c>
      <c r="DD13">
        <f t="shared" si="12"/>
        <v>1.9062572602519565</v>
      </c>
      <c r="DE13">
        <f t="shared" si="12"/>
        <v>1.5373215070573543</v>
      </c>
      <c r="DF13">
        <f t="shared" si="12"/>
        <v>0</v>
      </c>
      <c r="DG13">
        <f t="shared" si="12"/>
        <v>1.975324933186936</v>
      </c>
      <c r="DI13">
        <v>7.7159453151827488</v>
      </c>
      <c r="DK13">
        <v>7.7159453151827488</v>
      </c>
      <c r="DM13">
        <v>0</v>
      </c>
      <c r="DO13">
        <f>DO12+1</f>
        <v>10</v>
      </c>
      <c r="DQ13" s="3" t="s">
        <v>123</v>
      </c>
      <c r="DR13" s="3">
        <v>0</v>
      </c>
      <c r="EF13" t="s">
        <v>138</v>
      </c>
      <c r="EG13">
        <v>10.941072443934983</v>
      </c>
      <c r="EO13">
        <f t="shared" si="9"/>
        <v>11.01</v>
      </c>
      <c r="EP13" s="1">
        <f t="shared" si="6"/>
        <v>8.6764028099789339E-4</v>
      </c>
      <c r="EQ13">
        <f t="shared" si="7"/>
        <v>0.99872267650889279</v>
      </c>
    </row>
    <row r="14" spans="1:147" x14ac:dyDescent="0.25">
      <c r="D14">
        <f t="shared" si="8"/>
        <v>12</v>
      </c>
      <c r="E14" s="2">
        <f t="shared" si="4"/>
        <v>1.1572682014781686E-6</v>
      </c>
      <c r="J14">
        <v>4</v>
      </c>
      <c r="L14">
        <f t="shared" si="13"/>
        <v>2.464151629761826</v>
      </c>
      <c r="M14">
        <f t="shared" ref="M14:BX17" si="14">IF(M6=0,0,EXP(M6))</f>
        <v>0</v>
      </c>
      <c r="N14">
        <f t="shared" si="14"/>
        <v>0</v>
      </c>
      <c r="O14">
        <f t="shared" si="14"/>
        <v>0</v>
      </c>
      <c r="P14">
        <f t="shared" si="14"/>
        <v>0</v>
      </c>
      <c r="Q14">
        <f t="shared" si="14"/>
        <v>0</v>
      </c>
      <c r="R14">
        <f t="shared" si="14"/>
        <v>0</v>
      </c>
      <c r="S14">
        <f t="shared" si="14"/>
        <v>0</v>
      </c>
      <c r="T14">
        <f t="shared" si="14"/>
        <v>0</v>
      </c>
      <c r="U14">
        <f t="shared" si="14"/>
        <v>0</v>
      </c>
      <c r="V14">
        <f t="shared" si="14"/>
        <v>0</v>
      </c>
      <c r="W14">
        <f t="shared" si="14"/>
        <v>2.9682234612473768</v>
      </c>
      <c r="X14">
        <f t="shared" si="14"/>
        <v>1.9840570284352248</v>
      </c>
      <c r="Y14">
        <f t="shared" si="14"/>
        <v>0</v>
      </c>
      <c r="Z14">
        <f t="shared" si="14"/>
        <v>0</v>
      </c>
      <c r="AA14">
        <f t="shared" si="14"/>
        <v>1.7740885212103465</v>
      </c>
      <c r="AB14">
        <f t="shared" si="14"/>
        <v>0</v>
      </c>
      <c r="AC14">
        <f t="shared" si="14"/>
        <v>0</v>
      </c>
      <c r="AD14">
        <f t="shared" si="14"/>
        <v>0</v>
      </c>
      <c r="AE14">
        <f t="shared" si="14"/>
        <v>0</v>
      </c>
      <c r="AF14">
        <f t="shared" si="14"/>
        <v>0</v>
      </c>
      <c r="AG14">
        <f t="shared" si="14"/>
        <v>0</v>
      </c>
      <c r="AH14">
        <f t="shared" si="14"/>
        <v>2.1044836533462901</v>
      </c>
      <c r="AI14">
        <f t="shared" si="14"/>
        <v>0</v>
      </c>
      <c r="AJ14">
        <f t="shared" si="14"/>
        <v>1.5690499788289918</v>
      </c>
      <c r="AK14">
        <f t="shared" si="14"/>
        <v>0</v>
      </c>
      <c r="AL14">
        <f t="shared" si="14"/>
        <v>0</v>
      </c>
      <c r="AM14">
        <f t="shared" si="14"/>
        <v>0</v>
      </c>
      <c r="AN14">
        <f t="shared" si="14"/>
        <v>0</v>
      </c>
      <c r="AO14">
        <f t="shared" si="14"/>
        <v>1.6540600434133526</v>
      </c>
      <c r="AP14">
        <f t="shared" si="14"/>
        <v>0</v>
      </c>
      <c r="AQ14">
        <f t="shared" si="14"/>
        <v>0</v>
      </c>
      <c r="AR14">
        <f t="shared" si="14"/>
        <v>1.8356977368509473</v>
      </c>
      <c r="AS14">
        <f t="shared" si="14"/>
        <v>1.778414166350152</v>
      </c>
      <c r="AT14">
        <f t="shared" si="14"/>
        <v>0</v>
      </c>
      <c r="AU14">
        <f t="shared" si="14"/>
        <v>0</v>
      </c>
      <c r="AV14">
        <f t="shared" si="14"/>
        <v>0</v>
      </c>
      <c r="AW14">
        <f t="shared" si="14"/>
        <v>2.3180005062675546</v>
      </c>
      <c r="AX14">
        <f t="shared" si="14"/>
        <v>0</v>
      </c>
      <c r="AY14">
        <f t="shared" si="14"/>
        <v>0</v>
      </c>
      <c r="AZ14">
        <f t="shared" si="14"/>
        <v>0</v>
      </c>
      <c r="BA14">
        <f t="shared" si="14"/>
        <v>0</v>
      </c>
      <c r="BB14">
        <f t="shared" si="14"/>
        <v>0</v>
      </c>
      <c r="BC14">
        <f t="shared" si="14"/>
        <v>1.6562323336412779</v>
      </c>
      <c r="BD14">
        <f t="shared" si="14"/>
        <v>0</v>
      </c>
      <c r="BE14">
        <f t="shared" si="14"/>
        <v>1.4957473422329015</v>
      </c>
      <c r="BF14">
        <f t="shared" si="14"/>
        <v>2.216099487488504</v>
      </c>
      <c r="BG14">
        <f t="shared" si="14"/>
        <v>0</v>
      </c>
      <c r="BH14">
        <f t="shared" si="14"/>
        <v>0</v>
      </c>
      <c r="BI14">
        <f t="shared" si="14"/>
        <v>0</v>
      </c>
      <c r="BJ14">
        <f t="shared" si="14"/>
        <v>0</v>
      </c>
      <c r="BK14">
        <f t="shared" si="14"/>
        <v>0</v>
      </c>
      <c r="BL14">
        <f t="shared" si="14"/>
        <v>1.4722816463105659</v>
      </c>
      <c r="BM14">
        <f t="shared" si="14"/>
        <v>0</v>
      </c>
      <c r="BN14">
        <f t="shared" si="14"/>
        <v>0</v>
      </c>
      <c r="BO14">
        <f t="shared" si="14"/>
        <v>0</v>
      </c>
      <c r="BP14">
        <f t="shared" si="14"/>
        <v>0</v>
      </c>
      <c r="BQ14">
        <f t="shared" si="14"/>
        <v>0</v>
      </c>
      <c r="BR14">
        <f t="shared" si="14"/>
        <v>1.9507268635527111</v>
      </c>
      <c r="BS14">
        <f t="shared" si="14"/>
        <v>0</v>
      </c>
      <c r="BT14">
        <f t="shared" si="14"/>
        <v>0</v>
      </c>
      <c r="BU14">
        <f t="shared" si="14"/>
        <v>0</v>
      </c>
      <c r="BV14">
        <f t="shared" si="14"/>
        <v>1.9194119346590206</v>
      </c>
      <c r="BW14">
        <f t="shared" si="14"/>
        <v>0</v>
      </c>
      <c r="BX14">
        <f t="shared" si="14"/>
        <v>0</v>
      </c>
      <c r="BY14">
        <f t="shared" si="12"/>
        <v>0</v>
      </c>
      <c r="BZ14">
        <f t="shared" si="12"/>
        <v>0</v>
      </c>
      <c r="CA14">
        <f t="shared" si="12"/>
        <v>2.4546544646676285</v>
      </c>
      <c r="CB14">
        <f t="shared" si="12"/>
        <v>0</v>
      </c>
      <c r="CC14">
        <f t="shared" si="12"/>
        <v>0</v>
      </c>
      <c r="CD14">
        <f t="shared" si="12"/>
        <v>1.5054347051560224</v>
      </c>
      <c r="CE14">
        <f t="shared" si="12"/>
        <v>0</v>
      </c>
      <c r="CF14">
        <f t="shared" si="12"/>
        <v>1.9473337174412313</v>
      </c>
      <c r="CG14">
        <f t="shared" si="12"/>
        <v>1.6070791686405201</v>
      </c>
      <c r="CH14">
        <f t="shared" si="12"/>
        <v>0</v>
      </c>
      <c r="CI14">
        <f t="shared" si="12"/>
        <v>0</v>
      </c>
      <c r="CJ14">
        <f t="shared" si="12"/>
        <v>0</v>
      </c>
      <c r="CK14">
        <f t="shared" si="12"/>
        <v>0</v>
      </c>
      <c r="CL14">
        <f t="shared" si="12"/>
        <v>1.789262716804769</v>
      </c>
      <c r="CM14">
        <f t="shared" si="12"/>
        <v>0</v>
      </c>
      <c r="CN14">
        <f t="shared" si="12"/>
        <v>0</v>
      </c>
      <c r="CO14">
        <f t="shared" si="12"/>
        <v>0</v>
      </c>
      <c r="CP14">
        <f t="shared" si="12"/>
        <v>0</v>
      </c>
      <c r="CQ14">
        <f t="shared" si="12"/>
        <v>0</v>
      </c>
      <c r="CR14">
        <f t="shared" si="12"/>
        <v>0.95237554352718268</v>
      </c>
      <c r="CS14">
        <f t="shared" si="12"/>
        <v>0</v>
      </c>
      <c r="CT14">
        <f t="shared" si="12"/>
        <v>0</v>
      </c>
      <c r="CU14">
        <f t="shared" si="12"/>
        <v>1.2732827312660533</v>
      </c>
      <c r="CV14">
        <f t="shared" si="12"/>
        <v>0</v>
      </c>
      <c r="CW14">
        <f t="shared" si="12"/>
        <v>1.7822908069518439</v>
      </c>
      <c r="CX14">
        <f t="shared" si="12"/>
        <v>0</v>
      </c>
      <c r="CY14">
        <f t="shared" si="12"/>
        <v>0</v>
      </c>
      <c r="CZ14">
        <f t="shared" si="12"/>
        <v>1.9283570030865367</v>
      </c>
      <c r="DA14">
        <f t="shared" si="12"/>
        <v>1.6232913399872448</v>
      </c>
      <c r="DB14">
        <f t="shared" si="12"/>
        <v>1.8175946503969167</v>
      </c>
      <c r="DC14">
        <f t="shared" si="12"/>
        <v>0</v>
      </c>
      <c r="DD14">
        <f t="shared" si="12"/>
        <v>0</v>
      </c>
      <c r="DE14">
        <f t="shared" si="12"/>
        <v>1.7702786342255623</v>
      </c>
      <c r="DF14">
        <f t="shared" si="12"/>
        <v>0</v>
      </c>
      <c r="DG14">
        <f t="shared" si="12"/>
        <v>0</v>
      </c>
      <c r="DI14">
        <v>7.8742101883753826</v>
      </c>
      <c r="DK14">
        <v>7.8742101883753826</v>
      </c>
      <c r="DM14">
        <v>0</v>
      </c>
      <c r="DO14">
        <v>11</v>
      </c>
      <c r="EF14" t="s">
        <v>139</v>
      </c>
      <c r="EG14">
        <v>362.80499416346242</v>
      </c>
      <c r="EO14">
        <f t="shared" ref="EO14:EO17" si="15">EO13+1</f>
        <v>12.01</v>
      </c>
      <c r="EP14" s="1">
        <f t="shared" si="6"/>
        <v>4.3044398985086645E-4</v>
      </c>
      <c r="EQ14">
        <f t="shared" si="7"/>
        <v>0.99934524947119996</v>
      </c>
    </row>
    <row r="15" spans="1:147" x14ac:dyDescent="0.25">
      <c r="D15">
        <f t="shared" si="8"/>
        <v>13</v>
      </c>
      <c r="E15" s="2">
        <f t="shared" si="4"/>
        <v>1.7804126176587265E-7</v>
      </c>
      <c r="J15">
        <v>2</v>
      </c>
      <c r="L15">
        <f t="shared" si="13"/>
        <v>0</v>
      </c>
      <c r="M15">
        <f t="shared" si="14"/>
        <v>0</v>
      </c>
      <c r="N15">
        <f t="shared" si="14"/>
        <v>0</v>
      </c>
      <c r="O15">
        <f t="shared" si="14"/>
        <v>0</v>
      </c>
      <c r="P15">
        <f t="shared" si="14"/>
        <v>0</v>
      </c>
      <c r="Q15">
        <f t="shared" si="14"/>
        <v>0</v>
      </c>
      <c r="R15">
        <f t="shared" si="14"/>
        <v>0</v>
      </c>
      <c r="S15">
        <f t="shared" si="14"/>
        <v>0</v>
      </c>
      <c r="T15">
        <f t="shared" si="14"/>
        <v>0</v>
      </c>
      <c r="U15">
        <f t="shared" si="14"/>
        <v>0</v>
      </c>
      <c r="V15">
        <f t="shared" si="14"/>
        <v>0</v>
      </c>
      <c r="W15">
        <f t="shared" si="14"/>
        <v>0</v>
      </c>
      <c r="X15">
        <f t="shared" si="14"/>
        <v>1.9105871179326364</v>
      </c>
      <c r="Y15">
        <f t="shared" si="14"/>
        <v>0</v>
      </c>
      <c r="Z15">
        <f t="shared" si="14"/>
        <v>0</v>
      </c>
      <c r="AA15">
        <f t="shared" si="14"/>
        <v>2.091471734232222</v>
      </c>
      <c r="AB15">
        <f t="shared" si="14"/>
        <v>0</v>
      </c>
      <c r="AC15">
        <f t="shared" si="14"/>
        <v>0</v>
      </c>
      <c r="AD15">
        <f t="shared" si="14"/>
        <v>0</v>
      </c>
      <c r="AE15">
        <f t="shared" si="14"/>
        <v>0</v>
      </c>
      <c r="AF15">
        <f t="shared" si="14"/>
        <v>0</v>
      </c>
      <c r="AG15">
        <f t="shared" si="14"/>
        <v>0</v>
      </c>
      <c r="AH15">
        <f t="shared" si="14"/>
        <v>0</v>
      </c>
      <c r="AI15">
        <f t="shared" si="14"/>
        <v>0</v>
      </c>
      <c r="AJ15">
        <f t="shared" si="14"/>
        <v>0</v>
      </c>
      <c r="AK15">
        <f t="shared" si="14"/>
        <v>0</v>
      </c>
      <c r="AL15">
        <f t="shared" si="14"/>
        <v>0</v>
      </c>
      <c r="AM15">
        <f t="shared" si="14"/>
        <v>0</v>
      </c>
      <c r="AN15">
        <f t="shared" si="14"/>
        <v>0</v>
      </c>
      <c r="AO15">
        <f t="shared" si="14"/>
        <v>0</v>
      </c>
      <c r="AP15">
        <f t="shared" si="14"/>
        <v>0</v>
      </c>
      <c r="AQ15">
        <f t="shared" si="14"/>
        <v>0</v>
      </c>
      <c r="AR15">
        <f t="shared" si="14"/>
        <v>1.7838327781703895</v>
      </c>
      <c r="AS15">
        <f t="shared" si="14"/>
        <v>0</v>
      </c>
      <c r="AT15">
        <f t="shared" si="14"/>
        <v>0</v>
      </c>
      <c r="AU15">
        <f t="shared" si="14"/>
        <v>0</v>
      </c>
      <c r="AV15">
        <f t="shared" si="14"/>
        <v>0</v>
      </c>
      <c r="AW15">
        <f t="shared" si="14"/>
        <v>0</v>
      </c>
      <c r="AX15">
        <f t="shared" si="14"/>
        <v>0</v>
      </c>
      <c r="AY15">
        <f t="shared" si="14"/>
        <v>0</v>
      </c>
      <c r="AZ15">
        <f t="shared" si="14"/>
        <v>0</v>
      </c>
      <c r="BA15">
        <f t="shared" si="14"/>
        <v>0</v>
      </c>
      <c r="BB15">
        <f t="shared" si="14"/>
        <v>0</v>
      </c>
      <c r="BC15">
        <f t="shared" si="14"/>
        <v>0</v>
      </c>
      <c r="BD15">
        <f t="shared" si="14"/>
        <v>0</v>
      </c>
      <c r="BE15">
        <f t="shared" si="14"/>
        <v>1.6095498027046933</v>
      </c>
      <c r="BF15">
        <f t="shared" si="14"/>
        <v>2.0080549423276723</v>
      </c>
      <c r="BG15">
        <f t="shared" si="14"/>
        <v>0</v>
      </c>
      <c r="BH15">
        <f t="shared" si="14"/>
        <v>0</v>
      </c>
      <c r="BI15">
        <f t="shared" si="14"/>
        <v>0</v>
      </c>
      <c r="BJ15">
        <f t="shared" si="14"/>
        <v>0</v>
      </c>
      <c r="BK15">
        <f t="shared" si="14"/>
        <v>0</v>
      </c>
      <c r="BL15">
        <f t="shared" si="14"/>
        <v>0</v>
      </c>
      <c r="BM15">
        <f t="shared" si="14"/>
        <v>0</v>
      </c>
      <c r="BN15">
        <f t="shared" si="14"/>
        <v>0</v>
      </c>
      <c r="BO15">
        <f t="shared" si="14"/>
        <v>0</v>
      </c>
      <c r="BP15">
        <f t="shared" si="14"/>
        <v>0</v>
      </c>
      <c r="BQ15">
        <f t="shared" si="14"/>
        <v>0</v>
      </c>
      <c r="BR15">
        <f t="shared" si="14"/>
        <v>1.7060568878968287</v>
      </c>
      <c r="BS15">
        <f t="shared" si="14"/>
        <v>0</v>
      </c>
      <c r="BT15">
        <f t="shared" si="14"/>
        <v>0</v>
      </c>
      <c r="BU15">
        <f t="shared" si="14"/>
        <v>0</v>
      </c>
      <c r="BV15">
        <f t="shared" si="14"/>
        <v>1.7666052529567453</v>
      </c>
      <c r="BW15">
        <f t="shared" si="14"/>
        <v>0</v>
      </c>
      <c r="BX15">
        <f t="shared" si="14"/>
        <v>0</v>
      </c>
      <c r="BY15">
        <f t="shared" si="12"/>
        <v>0</v>
      </c>
      <c r="BZ15">
        <f t="shared" si="12"/>
        <v>0</v>
      </c>
      <c r="CA15">
        <f t="shared" si="12"/>
        <v>2.04699496058391</v>
      </c>
      <c r="CB15">
        <f t="shared" si="12"/>
        <v>0</v>
      </c>
      <c r="CC15">
        <f t="shared" si="12"/>
        <v>0</v>
      </c>
      <c r="CD15">
        <f t="shared" si="12"/>
        <v>0</v>
      </c>
      <c r="CE15">
        <f t="shared" si="12"/>
        <v>0</v>
      </c>
      <c r="CF15">
        <f t="shared" si="12"/>
        <v>0</v>
      </c>
      <c r="CG15">
        <f t="shared" si="12"/>
        <v>0</v>
      </c>
      <c r="CH15">
        <f t="shared" si="12"/>
        <v>0</v>
      </c>
      <c r="CI15">
        <f t="shared" si="12"/>
        <v>0</v>
      </c>
      <c r="CJ15">
        <f t="shared" si="12"/>
        <v>0</v>
      </c>
      <c r="CK15">
        <f t="shared" si="12"/>
        <v>0</v>
      </c>
      <c r="CL15">
        <f t="shared" si="12"/>
        <v>1.9652321019705268</v>
      </c>
      <c r="CM15">
        <f t="shared" si="12"/>
        <v>0</v>
      </c>
      <c r="CN15">
        <f t="shared" si="12"/>
        <v>0</v>
      </c>
      <c r="CO15">
        <f t="shared" si="12"/>
        <v>0</v>
      </c>
      <c r="CP15">
        <f t="shared" si="12"/>
        <v>0</v>
      </c>
      <c r="CQ15">
        <f t="shared" si="12"/>
        <v>0</v>
      </c>
      <c r="CR15">
        <f t="shared" si="12"/>
        <v>1.4893379164728193</v>
      </c>
      <c r="CS15">
        <f t="shared" si="12"/>
        <v>0</v>
      </c>
      <c r="CT15">
        <f t="shared" si="12"/>
        <v>0</v>
      </c>
      <c r="CU15">
        <f t="shared" si="12"/>
        <v>0</v>
      </c>
      <c r="CV15">
        <f t="shared" si="12"/>
        <v>0</v>
      </c>
      <c r="CW15">
        <f t="shared" si="12"/>
        <v>0</v>
      </c>
      <c r="CX15">
        <f t="shared" si="12"/>
        <v>0</v>
      </c>
      <c r="CY15">
        <f t="shared" si="12"/>
        <v>0</v>
      </c>
      <c r="CZ15">
        <f t="shared" si="12"/>
        <v>1.4191760085976068</v>
      </c>
      <c r="DA15">
        <f t="shared" si="12"/>
        <v>0</v>
      </c>
      <c r="DB15">
        <f t="shared" si="12"/>
        <v>2.5526467803544541</v>
      </c>
      <c r="DC15">
        <f t="shared" si="12"/>
        <v>0</v>
      </c>
      <c r="DD15">
        <f t="shared" si="12"/>
        <v>0</v>
      </c>
      <c r="DE15">
        <f t="shared" si="12"/>
        <v>2.1791829618664016</v>
      </c>
      <c r="DF15">
        <f t="shared" si="12"/>
        <v>0</v>
      </c>
      <c r="DG15">
        <f t="shared" si="12"/>
        <v>0</v>
      </c>
      <c r="DI15">
        <v>3.8909168523737208</v>
      </c>
      <c r="DK15">
        <v>3.8909168523737208</v>
      </c>
      <c r="DM15">
        <v>0</v>
      </c>
      <c r="EF15" t="s">
        <v>140</v>
      </c>
      <c r="EG15">
        <v>100</v>
      </c>
      <c r="EO15">
        <f t="shared" si="15"/>
        <v>13.01</v>
      </c>
      <c r="EP15" s="1">
        <f t="shared" si="6"/>
        <v>2.1825040635811414E-4</v>
      </c>
      <c r="EQ15">
        <f t="shared" si="7"/>
        <v>0.99965712472961354</v>
      </c>
    </row>
    <row r="16" spans="1:147" x14ac:dyDescent="0.25">
      <c r="J16">
        <v>0</v>
      </c>
      <c r="L16">
        <f t="shared" si="13"/>
        <v>0</v>
      </c>
      <c r="M16">
        <f t="shared" si="14"/>
        <v>0</v>
      </c>
      <c r="N16">
        <f t="shared" si="14"/>
        <v>0</v>
      </c>
      <c r="O16">
        <f t="shared" si="14"/>
        <v>0</v>
      </c>
      <c r="P16">
        <f t="shared" si="14"/>
        <v>0</v>
      </c>
      <c r="Q16">
        <f t="shared" si="14"/>
        <v>0</v>
      </c>
      <c r="R16">
        <f t="shared" si="14"/>
        <v>0</v>
      </c>
      <c r="S16">
        <f t="shared" si="14"/>
        <v>0</v>
      </c>
      <c r="T16">
        <f t="shared" si="14"/>
        <v>0</v>
      </c>
      <c r="U16">
        <f t="shared" si="14"/>
        <v>0</v>
      </c>
      <c r="V16">
        <f t="shared" si="14"/>
        <v>0</v>
      </c>
      <c r="W16">
        <f t="shared" si="14"/>
        <v>0</v>
      </c>
      <c r="X16">
        <f t="shared" si="14"/>
        <v>0</v>
      </c>
      <c r="Y16">
        <f t="shared" si="14"/>
        <v>0</v>
      </c>
      <c r="Z16">
        <f t="shared" si="14"/>
        <v>0</v>
      </c>
      <c r="AA16">
        <f t="shared" si="14"/>
        <v>0</v>
      </c>
      <c r="AB16">
        <f t="shared" si="14"/>
        <v>0</v>
      </c>
      <c r="AC16">
        <f t="shared" si="14"/>
        <v>0</v>
      </c>
      <c r="AD16">
        <f t="shared" si="14"/>
        <v>0</v>
      </c>
      <c r="AE16">
        <f t="shared" si="14"/>
        <v>0</v>
      </c>
      <c r="AF16">
        <f t="shared" si="14"/>
        <v>0</v>
      </c>
      <c r="AG16">
        <f t="shared" si="14"/>
        <v>0</v>
      </c>
      <c r="AH16">
        <f t="shared" si="14"/>
        <v>0</v>
      </c>
      <c r="AI16">
        <f t="shared" si="14"/>
        <v>0</v>
      </c>
      <c r="AJ16">
        <f t="shared" si="14"/>
        <v>0</v>
      </c>
      <c r="AK16">
        <f t="shared" si="14"/>
        <v>0</v>
      </c>
      <c r="AL16">
        <f t="shared" si="14"/>
        <v>0</v>
      </c>
      <c r="AM16">
        <f t="shared" si="14"/>
        <v>0</v>
      </c>
      <c r="AN16">
        <f t="shared" si="14"/>
        <v>0</v>
      </c>
      <c r="AO16">
        <f t="shared" si="14"/>
        <v>0</v>
      </c>
      <c r="AP16">
        <f t="shared" si="14"/>
        <v>0</v>
      </c>
      <c r="AQ16">
        <f t="shared" si="14"/>
        <v>0</v>
      </c>
      <c r="AR16">
        <f t="shared" si="14"/>
        <v>1.9656166203533256</v>
      </c>
      <c r="AS16">
        <f t="shared" si="14"/>
        <v>0</v>
      </c>
      <c r="AT16">
        <f t="shared" si="14"/>
        <v>0</v>
      </c>
      <c r="AU16">
        <f t="shared" si="14"/>
        <v>0</v>
      </c>
      <c r="AV16">
        <f t="shared" si="14"/>
        <v>0</v>
      </c>
      <c r="AW16">
        <f t="shared" si="14"/>
        <v>0</v>
      </c>
      <c r="AX16">
        <f t="shared" si="14"/>
        <v>0</v>
      </c>
      <c r="AY16">
        <f t="shared" si="14"/>
        <v>0</v>
      </c>
      <c r="AZ16">
        <f t="shared" si="14"/>
        <v>0</v>
      </c>
      <c r="BA16">
        <f t="shared" si="14"/>
        <v>0</v>
      </c>
      <c r="BB16">
        <f t="shared" si="14"/>
        <v>0</v>
      </c>
      <c r="BC16">
        <f t="shared" si="14"/>
        <v>0</v>
      </c>
      <c r="BD16">
        <f t="shared" si="14"/>
        <v>0</v>
      </c>
      <c r="BE16">
        <f t="shared" si="14"/>
        <v>0</v>
      </c>
      <c r="BF16">
        <f t="shared" si="14"/>
        <v>1.9725859939112744</v>
      </c>
      <c r="BG16">
        <f t="shared" si="14"/>
        <v>0</v>
      </c>
      <c r="BH16">
        <f t="shared" si="14"/>
        <v>0</v>
      </c>
      <c r="BI16">
        <f t="shared" si="14"/>
        <v>0</v>
      </c>
      <c r="BJ16">
        <f t="shared" si="14"/>
        <v>0</v>
      </c>
      <c r="BK16">
        <f t="shared" si="14"/>
        <v>0</v>
      </c>
      <c r="BL16">
        <f t="shared" si="14"/>
        <v>0</v>
      </c>
      <c r="BM16">
        <f t="shared" si="14"/>
        <v>0</v>
      </c>
      <c r="BN16">
        <f t="shared" si="14"/>
        <v>0</v>
      </c>
      <c r="BO16">
        <f t="shared" si="14"/>
        <v>0</v>
      </c>
      <c r="BP16">
        <f t="shared" si="14"/>
        <v>0</v>
      </c>
      <c r="BQ16">
        <f t="shared" si="14"/>
        <v>0</v>
      </c>
      <c r="BR16">
        <f t="shared" si="14"/>
        <v>0</v>
      </c>
      <c r="BS16">
        <f t="shared" si="14"/>
        <v>0</v>
      </c>
      <c r="BT16">
        <f t="shared" si="14"/>
        <v>0</v>
      </c>
      <c r="BU16">
        <f t="shared" si="14"/>
        <v>0</v>
      </c>
      <c r="BV16">
        <f t="shared" si="14"/>
        <v>0</v>
      </c>
      <c r="BW16">
        <f t="shared" si="14"/>
        <v>0</v>
      </c>
      <c r="BX16">
        <f t="shared" si="14"/>
        <v>0</v>
      </c>
      <c r="BY16">
        <f t="shared" si="12"/>
        <v>0</v>
      </c>
      <c r="BZ16">
        <f t="shared" si="12"/>
        <v>0</v>
      </c>
      <c r="CA16">
        <f t="shared" si="12"/>
        <v>2.0807418733432455</v>
      </c>
      <c r="CB16">
        <f t="shared" si="12"/>
        <v>0</v>
      </c>
      <c r="CC16">
        <f t="shared" si="12"/>
        <v>0</v>
      </c>
      <c r="CD16">
        <f t="shared" si="12"/>
        <v>0</v>
      </c>
      <c r="CE16">
        <f t="shared" si="12"/>
        <v>0</v>
      </c>
      <c r="CF16">
        <f t="shared" si="12"/>
        <v>0</v>
      </c>
      <c r="CG16">
        <f t="shared" si="12"/>
        <v>0</v>
      </c>
      <c r="CH16">
        <f t="shared" si="12"/>
        <v>0</v>
      </c>
      <c r="CI16">
        <f t="shared" si="12"/>
        <v>0</v>
      </c>
      <c r="CJ16">
        <f t="shared" si="12"/>
        <v>0</v>
      </c>
      <c r="CK16">
        <f t="shared" si="12"/>
        <v>0</v>
      </c>
      <c r="CL16">
        <f t="shared" si="12"/>
        <v>0</v>
      </c>
      <c r="CM16">
        <f t="shared" si="12"/>
        <v>0</v>
      </c>
      <c r="CN16">
        <f t="shared" si="12"/>
        <v>0</v>
      </c>
      <c r="CO16">
        <f t="shared" si="12"/>
        <v>0</v>
      </c>
      <c r="CP16">
        <f t="shared" si="12"/>
        <v>0</v>
      </c>
      <c r="CQ16">
        <f t="shared" si="12"/>
        <v>0</v>
      </c>
      <c r="CR16">
        <f t="shared" si="12"/>
        <v>2.1136666025340296</v>
      </c>
      <c r="CS16">
        <f t="shared" si="12"/>
        <v>0</v>
      </c>
      <c r="CT16">
        <f t="shared" si="12"/>
        <v>0</v>
      </c>
      <c r="CU16">
        <f t="shared" si="12"/>
        <v>0</v>
      </c>
      <c r="CV16">
        <f t="shared" si="12"/>
        <v>0</v>
      </c>
      <c r="CW16">
        <f t="shared" si="12"/>
        <v>0</v>
      </c>
      <c r="CX16">
        <f t="shared" si="12"/>
        <v>0</v>
      </c>
      <c r="CY16">
        <f t="shared" si="12"/>
        <v>0</v>
      </c>
      <c r="CZ16">
        <f t="shared" si="12"/>
        <v>2.5905063195095877</v>
      </c>
      <c r="DA16">
        <f t="shared" si="12"/>
        <v>0</v>
      </c>
      <c r="DB16">
        <f t="shared" si="12"/>
        <v>2.6500818661540073</v>
      </c>
      <c r="DC16">
        <f t="shared" si="12"/>
        <v>0</v>
      </c>
      <c r="DD16">
        <f t="shared" si="12"/>
        <v>0</v>
      </c>
      <c r="DE16">
        <f t="shared" si="12"/>
        <v>0</v>
      </c>
      <c r="DF16">
        <f t="shared" si="12"/>
        <v>0</v>
      </c>
      <c r="DG16">
        <f t="shared" si="12"/>
        <v>0</v>
      </c>
      <c r="DI16">
        <v>0</v>
      </c>
      <c r="DK16">
        <v>0</v>
      </c>
      <c r="DM16">
        <v>0</v>
      </c>
      <c r="EF16" t="s">
        <v>141</v>
      </c>
      <c r="EG16">
        <v>10.941072443934983</v>
      </c>
      <c r="EO16">
        <f t="shared" si="15"/>
        <v>14.01</v>
      </c>
      <c r="EP16" s="1">
        <f t="shared" si="6"/>
        <v>1.1300972227902628E-4</v>
      </c>
      <c r="EQ16">
        <f t="shared" si="7"/>
        <v>0.99981675212425525</v>
      </c>
    </row>
    <row r="17" spans="10:147" x14ac:dyDescent="0.25">
      <c r="J17">
        <v>4</v>
      </c>
      <c r="L17">
        <f t="shared" si="13"/>
        <v>0</v>
      </c>
      <c r="M17">
        <f t="shared" si="14"/>
        <v>0</v>
      </c>
      <c r="N17">
        <f t="shared" si="14"/>
        <v>0</v>
      </c>
      <c r="O17">
        <f t="shared" si="14"/>
        <v>0</v>
      </c>
      <c r="P17">
        <f t="shared" si="14"/>
        <v>0</v>
      </c>
      <c r="Q17">
        <f t="shared" si="14"/>
        <v>0</v>
      </c>
      <c r="R17">
        <f t="shared" si="14"/>
        <v>0</v>
      </c>
      <c r="S17">
        <f t="shared" si="14"/>
        <v>0</v>
      </c>
      <c r="T17">
        <f t="shared" si="14"/>
        <v>0</v>
      </c>
      <c r="U17">
        <f t="shared" si="14"/>
        <v>0</v>
      </c>
      <c r="V17">
        <f t="shared" si="14"/>
        <v>0</v>
      </c>
      <c r="W17">
        <f t="shared" si="14"/>
        <v>0</v>
      </c>
      <c r="X17">
        <f t="shared" si="14"/>
        <v>0</v>
      </c>
      <c r="Y17">
        <f t="shared" si="14"/>
        <v>0</v>
      </c>
      <c r="Z17">
        <f t="shared" si="14"/>
        <v>0</v>
      </c>
      <c r="AA17">
        <f t="shared" si="14"/>
        <v>0</v>
      </c>
      <c r="AB17">
        <f t="shared" si="14"/>
        <v>0</v>
      </c>
      <c r="AC17">
        <f t="shared" si="14"/>
        <v>0</v>
      </c>
      <c r="AD17">
        <f t="shared" si="14"/>
        <v>0</v>
      </c>
      <c r="AE17">
        <f t="shared" si="14"/>
        <v>0</v>
      </c>
      <c r="AF17">
        <f t="shared" si="14"/>
        <v>0</v>
      </c>
      <c r="AG17">
        <f t="shared" si="14"/>
        <v>0</v>
      </c>
      <c r="AH17">
        <f t="shared" si="14"/>
        <v>0</v>
      </c>
      <c r="AI17">
        <f t="shared" si="14"/>
        <v>0</v>
      </c>
      <c r="AJ17">
        <f t="shared" si="14"/>
        <v>0</v>
      </c>
      <c r="AK17">
        <f t="shared" si="14"/>
        <v>0</v>
      </c>
      <c r="AL17">
        <f t="shared" si="14"/>
        <v>0</v>
      </c>
      <c r="AM17">
        <f t="shared" si="14"/>
        <v>0</v>
      </c>
      <c r="AN17">
        <f t="shared" si="14"/>
        <v>0</v>
      </c>
      <c r="AO17">
        <f t="shared" si="14"/>
        <v>0</v>
      </c>
      <c r="AP17">
        <f t="shared" si="14"/>
        <v>0</v>
      </c>
      <c r="AQ17">
        <f t="shared" si="14"/>
        <v>0</v>
      </c>
      <c r="AR17">
        <f t="shared" si="14"/>
        <v>0</v>
      </c>
      <c r="AS17">
        <f t="shared" si="14"/>
        <v>0</v>
      </c>
      <c r="AT17">
        <f t="shared" si="14"/>
        <v>0</v>
      </c>
      <c r="AU17">
        <f t="shared" si="14"/>
        <v>0</v>
      </c>
      <c r="AV17">
        <f t="shared" si="14"/>
        <v>0</v>
      </c>
      <c r="AW17">
        <f t="shared" si="14"/>
        <v>0</v>
      </c>
      <c r="AX17">
        <f t="shared" si="14"/>
        <v>0</v>
      </c>
      <c r="AY17">
        <f t="shared" si="14"/>
        <v>0</v>
      </c>
      <c r="AZ17">
        <f t="shared" si="14"/>
        <v>0</v>
      </c>
      <c r="BA17">
        <f t="shared" si="14"/>
        <v>0</v>
      </c>
      <c r="BB17">
        <f t="shared" si="14"/>
        <v>0</v>
      </c>
      <c r="BC17">
        <f t="shared" si="14"/>
        <v>0</v>
      </c>
      <c r="BD17">
        <f t="shared" si="14"/>
        <v>0</v>
      </c>
      <c r="BE17">
        <f t="shared" si="14"/>
        <v>0</v>
      </c>
      <c r="BF17">
        <f t="shared" si="14"/>
        <v>0</v>
      </c>
      <c r="BG17">
        <f t="shared" si="14"/>
        <v>0</v>
      </c>
      <c r="BH17">
        <f t="shared" si="14"/>
        <v>0</v>
      </c>
      <c r="BI17">
        <f t="shared" si="14"/>
        <v>0</v>
      </c>
      <c r="BJ17">
        <f t="shared" si="14"/>
        <v>0</v>
      </c>
      <c r="BK17">
        <f t="shared" si="14"/>
        <v>0</v>
      </c>
      <c r="BL17">
        <f t="shared" si="14"/>
        <v>0</v>
      </c>
      <c r="BM17">
        <f t="shared" si="14"/>
        <v>0</v>
      </c>
      <c r="BN17">
        <f t="shared" si="14"/>
        <v>0</v>
      </c>
      <c r="BO17">
        <f t="shared" si="14"/>
        <v>0</v>
      </c>
      <c r="BP17">
        <f t="shared" si="14"/>
        <v>0</v>
      </c>
      <c r="BQ17">
        <f t="shared" si="14"/>
        <v>0</v>
      </c>
      <c r="BR17">
        <f t="shared" si="14"/>
        <v>0</v>
      </c>
      <c r="BS17">
        <f t="shared" si="14"/>
        <v>0</v>
      </c>
      <c r="BT17">
        <f t="shared" si="14"/>
        <v>0</v>
      </c>
      <c r="BU17">
        <f t="shared" si="14"/>
        <v>0</v>
      </c>
      <c r="BV17">
        <f t="shared" si="14"/>
        <v>0</v>
      </c>
      <c r="BW17">
        <f t="shared" si="14"/>
        <v>0</v>
      </c>
      <c r="BX17">
        <f t="shared" ref="BX17:DG18" si="16">IF(BX9=0,0,EXP(BX9))</f>
        <v>0</v>
      </c>
      <c r="BY17">
        <f t="shared" si="16"/>
        <v>0</v>
      </c>
      <c r="BZ17">
        <f t="shared" si="16"/>
        <v>0</v>
      </c>
      <c r="CA17">
        <f t="shared" si="16"/>
        <v>0</v>
      </c>
      <c r="CB17">
        <f t="shared" si="16"/>
        <v>0</v>
      </c>
      <c r="CC17">
        <f t="shared" si="16"/>
        <v>0</v>
      </c>
      <c r="CD17">
        <f t="shared" si="16"/>
        <v>0</v>
      </c>
      <c r="CE17">
        <f t="shared" si="16"/>
        <v>0</v>
      </c>
      <c r="CF17">
        <f t="shared" si="16"/>
        <v>0</v>
      </c>
      <c r="CG17">
        <f t="shared" si="16"/>
        <v>0</v>
      </c>
      <c r="CH17">
        <f t="shared" si="16"/>
        <v>0</v>
      </c>
      <c r="CI17">
        <f t="shared" si="16"/>
        <v>0</v>
      </c>
      <c r="CJ17">
        <f t="shared" si="16"/>
        <v>0</v>
      </c>
      <c r="CK17">
        <f t="shared" si="16"/>
        <v>0</v>
      </c>
      <c r="CL17">
        <f t="shared" si="16"/>
        <v>0</v>
      </c>
      <c r="CM17">
        <f t="shared" si="16"/>
        <v>0</v>
      </c>
      <c r="CN17">
        <f t="shared" si="16"/>
        <v>0</v>
      </c>
      <c r="CO17">
        <f t="shared" si="16"/>
        <v>0</v>
      </c>
      <c r="CP17">
        <f t="shared" si="16"/>
        <v>0</v>
      </c>
      <c r="CQ17">
        <f t="shared" si="16"/>
        <v>0</v>
      </c>
      <c r="CR17">
        <f t="shared" si="16"/>
        <v>1.6776749525152392</v>
      </c>
      <c r="CS17">
        <f t="shared" si="16"/>
        <v>0</v>
      </c>
      <c r="CT17">
        <f t="shared" si="16"/>
        <v>0</v>
      </c>
      <c r="CU17">
        <f t="shared" si="16"/>
        <v>0</v>
      </c>
      <c r="CV17">
        <f t="shared" si="16"/>
        <v>0</v>
      </c>
      <c r="CW17">
        <f t="shared" si="16"/>
        <v>0</v>
      </c>
      <c r="CX17">
        <f t="shared" si="16"/>
        <v>0</v>
      </c>
      <c r="CY17">
        <f t="shared" si="16"/>
        <v>0</v>
      </c>
      <c r="CZ17">
        <f t="shared" si="16"/>
        <v>0</v>
      </c>
      <c r="DA17">
        <f t="shared" si="16"/>
        <v>0</v>
      </c>
      <c r="DB17">
        <f t="shared" si="16"/>
        <v>0</v>
      </c>
      <c r="DC17">
        <f t="shared" si="16"/>
        <v>0</v>
      </c>
      <c r="DD17">
        <f t="shared" si="16"/>
        <v>0</v>
      </c>
      <c r="DE17">
        <f t="shared" si="16"/>
        <v>0</v>
      </c>
      <c r="DF17">
        <f t="shared" si="16"/>
        <v>0</v>
      </c>
      <c r="DG17">
        <f t="shared" si="16"/>
        <v>0</v>
      </c>
      <c r="DI17">
        <v>8.4740910550308453</v>
      </c>
      <c r="DK17">
        <v>8.4740910550308453</v>
      </c>
      <c r="DM17">
        <v>0</v>
      </c>
      <c r="EF17" t="s">
        <v>142</v>
      </c>
      <c r="EG17">
        <v>0</v>
      </c>
      <c r="EO17">
        <f t="shared" si="15"/>
        <v>15.01</v>
      </c>
      <c r="EP17" s="1">
        <f t="shared" si="6"/>
        <v>5.9701896803673074E-5</v>
      </c>
      <c r="EQ17">
        <f t="shared" si="7"/>
        <v>0.99990015709823332</v>
      </c>
    </row>
    <row r="18" spans="10:147" ht="15.75" thickBot="1" x14ac:dyDescent="0.3">
      <c r="J18">
        <v>1</v>
      </c>
      <c r="L18">
        <f t="shared" si="13"/>
        <v>0</v>
      </c>
      <c r="M18">
        <f t="shared" ref="M18:BX18" si="17">IF(M10=0,0,EXP(M10))</f>
        <v>0</v>
      </c>
      <c r="N18">
        <f t="shared" si="17"/>
        <v>0</v>
      </c>
      <c r="O18">
        <f t="shared" si="17"/>
        <v>0</v>
      </c>
      <c r="P18">
        <f t="shared" si="17"/>
        <v>0</v>
      </c>
      <c r="Q18">
        <f t="shared" si="17"/>
        <v>0</v>
      </c>
      <c r="R18">
        <f t="shared" si="17"/>
        <v>0</v>
      </c>
      <c r="S18">
        <f t="shared" si="17"/>
        <v>0</v>
      </c>
      <c r="T18">
        <f t="shared" si="17"/>
        <v>0</v>
      </c>
      <c r="U18">
        <f t="shared" si="17"/>
        <v>0</v>
      </c>
      <c r="V18">
        <f t="shared" si="17"/>
        <v>0</v>
      </c>
      <c r="W18">
        <f t="shared" si="17"/>
        <v>0</v>
      </c>
      <c r="X18">
        <f t="shared" si="17"/>
        <v>0</v>
      </c>
      <c r="Y18">
        <f t="shared" si="17"/>
        <v>0</v>
      </c>
      <c r="Z18">
        <f t="shared" si="17"/>
        <v>0</v>
      </c>
      <c r="AA18">
        <f t="shared" si="17"/>
        <v>0</v>
      </c>
      <c r="AB18">
        <f t="shared" si="17"/>
        <v>0</v>
      </c>
      <c r="AC18">
        <f t="shared" si="17"/>
        <v>0</v>
      </c>
      <c r="AD18">
        <f t="shared" si="17"/>
        <v>0</v>
      </c>
      <c r="AE18">
        <f t="shared" si="17"/>
        <v>0</v>
      </c>
      <c r="AF18">
        <f t="shared" si="17"/>
        <v>0</v>
      </c>
      <c r="AG18">
        <f t="shared" si="17"/>
        <v>0</v>
      </c>
      <c r="AH18">
        <f t="shared" si="17"/>
        <v>0</v>
      </c>
      <c r="AI18">
        <f t="shared" si="17"/>
        <v>0</v>
      </c>
      <c r="AJ18">
        <f t="shared" si="17"/>
        <v>0</v>
      </c>
      <c r="AK18">
        <f t="shared" si="17"/>
        <v>0</v>
      </c>
      <c r="AL18">
        <f t="shared" si="17"/>
        <v>0</v>
      </c>
      <c r="AM18">
        <f t="shared" si="17"/>
        <v>0</v>
      </c>
      <c r="AN18">
        <f t="shared" si="17"/>
        <v>0</v>
      </c>
      <c r="AO18">
        <f t="shared" si="17"/>
        <v>0</v>
      </c>
      <c r="AP18">
        <f t="shared" si="17"/>
        <v>0</v>
      </c>
      <c r="AQ18">
        <f t="shared" si="17"/>
        <v>0</v>
      </c>
      <c r="AR18">
        <f t="shared" si="17"/>
        <v>0</v>
      </c>
      <c r="AS18">
        <f t="shared" si="17"/>
        <v>0</v>
      </c>
      <c r="AT18">
        <f t="shared" si="17"/>
        <v>0</v>
      </c>
      <c r="AU18">
        <f t="shared" si="17"/>
        <v>0</v>
      </c>
      <c r="AV18">
        <f t="shared" si="17"/>
        <v>0</v>
      </c>
      <c r="AW18">
        <f t="shared" si="17"/>
        <v>0</v>
      </c>
      <c r="AX18">
        <f t="shared" si="17"/>
        <v>0</v>
      </c>
      <c r="AY18">
        <f t="shared" si="17"/>
        <v>0</v>
      </c>
      <c r="AZ18">
        <f t="shared" si="17"/>
        <v>0</v>
      </c>
      <c r="BA18">
        <f t="shared" si="17"/>
        <v>0</v>
      </c>
      <c r="BB18">
        <f t="shared" si="17"/>
        <v>0</v>
      </c>
      <c r="BC18">
        <f t="shared" si="17"/>
        <v>0</v>
      </c>
      <c r="BD18">
        <f t="shared" si="17"/>
        <v>0</v>
      </c>
      <c r="BE18">
        <f t="shared" si="17"/>
        <v>0</v>
      </c>
      <c r="BF18">
        <f t="shared" si="17"/>
        <v>0</v>
      </c>
      <c r="BG18">
        <f t="shared" si="17"/>
        <v>0</v>
      </c>
      <c r="BH18">
        <f t="shared" si="17"/>
        <v>0</v>
      </c>
      <c r="BI18">
        <f t="shared" si="17"/>
        <v>0</v>
      </c>
      <c r="BJ18">
        <f t="shared" si="17"/>
        <v>0</v>
      </c>
      <c r="BK18">
        <f t="shared" si="17"/>
        <v>0</v>
      </c>
      <c r="BL18">
        <f t="shared" si="17"/>
        <v>0</v>
      </c>
      <c r="BM18">
        <f t="shared" si="17"/>
        <v>0</v>
      </c>
      <c r="BN18">
        <f t="shared" si="17"/>
        <v>0</v>
      </c>
      <c r="BO18">
        <f t="shared" si="17"/>
        <v>0</v>
      </c>
      <c r="BP18">
        <f t="shared" si="17"/>
        <v>0</v>
      </c>
      <c r="BQ18">
        <f t="shared" si="17"/>
        <v>0</v>
      </c>
      <c r="BR18">
        <f t="shared" si="17"/>
        <v>0</v>
      </c>
      <c r="BS18">
        <f t="shared" si="17"/>
        <v>0</v>
      </c>
      <c r="BT18">
        <f t="shared" si="17"/>
        <v>0</v>
      </c>
      <c r="BU18">
        <f t="shared" si="17"/>
        <v>0</v>
      </c>
      <c r="BV18">
        <f t="shared" si="17"/>
        <v>0</v>
      </c>
      <c r="BW18">
        <f t="shared" si="17"/>
        <v>0</v>
      </c>
      <c r="BX18">
        <f t="shared" si="17"/>
        <v>0</v>
      </c>
      <c r="BY18">
        <f t="shared" si="16"/>
        <v>0</v>
      </c>
      <c r="BZ18">
        <f t="shared" si="16"/>
        <v>0</v>
      </c>
      <c r="CA18">
        <f t="shared" si="16"/>
        <v>0</v>
      </c>
      <c r="CB18">
        <f t="shared" si="16"/>
        <v>0</v>
      </c>
      <c r="CC18">
        <f t="shared" si="16"/>
        <v>0</v>
      </c>
      <c r="CD18">
        <f t="shared" si="16"/>
        <v>0</v>
      </c>
      <c r="CE18">
        <f t="shared" si="16"/>
        <v>0</v>
      </c>
      <c r="CF18">
        <f t="shared" si="16"/>
        <v>0</v>
      </c>
      <c r="CG18">
        <f t="shared" si="16"/>
        <v>0</v>
      </c>
      <c r="CH18">
        <f t="shared" si="16"/>
        <v>0</v>
      </c>
      <c r="CI18">
        <f t="shared" si="16"/>
        <v>0</v>
      </c>
      <c r="CJ18">
        <f t="shared" si="16"/>
        <v>0</v>
      </c>
      <c r="CK18">
        <f t="shared" si="16"/>
        <v>0</v>
      </c>
      <c r="CL18">
        <f t="shared" si="16"/>
        <v>0</v>
      </c>
      <c r="CM18">
        <f t="shared" si="16"/>
        <v>0</v>
      </c>
      <c r="CN18">
        <f t="shared" si="16"/>
        <v>0</v>
      </c>
      <c r="CO18">
        <f t="shared" si="16"/>
        <v>0</v>
      </c>
      <c r="CP18">
        <f t="shared" si="16"/>
        <v>0</v>
      </c>
      <c r="CQ18">
        <f t="shared" si="16"/>
        <v>0</v>
      </c>
      <c r="CR18">
        <f t="shared" si="16"/>
        <v>0</v>
      </c>
      <c r="CS18">
        <f t="shared" si="16"/>
        <v>0</v>
      </c>
      <c r="CT18">
        <f t="shared" si="16"/>
        <v>0</v>
      </c>
      <c r="CU18">
        <f t="shared" si="16"/>
        <v>0</v>
      </c>
      <c r="CV18">
        <f t="shared" si="16"/>
        <v>0</v>
      </c>
      <c r="CW18">
        <f t="shared" si="16"/>
        <v>0</v>
      </c>
      <c r="CX18">
        <f t="shared" si="16"/>
        <v>0</v>
      </c>
      <c r="CY18">
        <f t="shared" si="16"/>
        <v>0</v>
      </c>
      <c r="CZ18">
        <f t="shared" si="16"/>
        <v>0</v>
      </c>
      <c r="DA18">
        <f t="shared" si="16"/>
        <v>0</v>
      </c>
      <c r="DB18">
        <f t="shared" si="16"/>
        <v>0</v>
      </c>
      <c r="DC18">
        <f t="shared" si="16"/>
        <v>0</v>
      </c>
      <c r="DD18">
        <f t="shared" si="16"/>
        <v>0</v>
      </c>
      <c r="DE18">
        <f t="shared" si="16"/>
        <v>0</v>
      </c>
      <c r="DF18">
        <f t="shared" si="16"/>
        <v>0</v>
      </c>
      <c r="DG18">
        <f t="shared" si="16"/>
        <v>0</v>
      </c>
      <c r="DI18">
        <v>1.7370449473727316</v>
      </c>
      <c r="DK18">
        <v>1.7370449473727316</v>
      </c>
      <c r="DM18">
        <v>1.2389097642566016</v>
      </c>
      <c r="EF18" s="3" t="s">
        <v>143</v>
      </c>
      <c r="EG18" s="3">
        <v>0.53600472282689471</v>
      </c>
    </row>
    <row r="19" spans="10:147" x14ac:dyDescent="0.25">
      <c r="J19">
        <v>1</v>
      </c>
      <c r="DI19">
        <v>2.0082388515711393</v>
      </c>
      <c r="DK19">
        <v>2.0082388515711393</v>
      </c>
      <c r="DM19">
        <v>1.2818411466509745</v>
      </c>
    </row>
    <row r="20" spans="10:147" x14ac:dyDescent="0.25">
      <c r="J20">
        <v>0</v>
      </c>
      <c r="K20" t="s">
        <v>13</v>
      </c>
      <c r="L20">
        <f>SUM(L12:L18)</f>
        <v>5.9994415721698413</v>
      </c>
      <c r="M20">
        <f t="shared" ref="M20:BX20" si="18">SUM(M12:M18)</f>
        <v>1.8869419418229825</v>
      </c>
      <c r="N20">
        <f t="shared" si="18"/>
        <v>3.2564254176576868</v>
      </c>
      <c r="O20">
        <f t="shared" si="18"/>
        <v>2.0645162697726418</v>
      </c>
      <c r="P20">
        <f t="shared" si="18"/>
        <v>1.6279713905110331</v>
      </c>
      <c r="Q20">
        <f t="shared" si="18"/>
        <v>2.1033060205028344</v>
      </c>
      <c r="R20">
        <f t="shared" si="18"/>
        <v>4.4105302257328409</v>
      </c>
      <c r="S20">
        <f t="shared" si="18"/>
        <v>3.6944436365630811</v>
      </c>
      <c r="T20">
        <f t="shared" si="18"/>
        <v>1.5633697815131817</v>
      </c>
      <c r="U20">
        <f t="shared" si="18"/>
        <v>0</v>
      </c>
      <c r="V20">
        <f t="shared" si="18"/>
        <v>0</v>
      </c>
      <c r="W20">
        <f t="shared" si="18"/>
        <v>7.7159453151827488</v>
      </c>
      <c r="X20">
        <f t="shared" si="18"/>
        <v>7.8742101883753826</v>
      </c>
      <c r="Y20">
        <f t="shared" si="18"/>
        <v>3.8909168523737208</v>
      </c>
      <c r="Z20">
        <f t="shared" si="18"/>
        <v>0</v>
      </c>
      <c r="AA20">
        <f t="shared" si="18"/>
        <v>8.4740910550308453</v>
      </c>
      <c r="AB20">
        <f t="shared" si="18"/>
        <v>1.7370449473727316</v>
      </c>
      <c r="AC20">
        <f t="shared" si="18"/>
        <v>2.0082388515711393</v>
      </c>
      <c r="AD20">
        <f t="shared" si="18"/>
        <v>0</v>
      </c>
      <c r="AE20">
        <f t="shared" si="18"/>
        <v>0</v>
      </c>
      <c r="AF20">
        <f t="shared" si="18"/>
        <v>1.57537483026272</v>
      </c>
      <c r="AG20">
        <f t="shared" si="18"/>
        <v>4.5523202513002738</v>
      </c>
      <c r="AH20">
        <f t="shared" si="18"/>
        <v>6.2884722868794745</v>
      </c>
      <c r="AI20">
        <f t="shared" si="18"/>
        <v>3.8048014274624569</v>
      </c>
      <c r="AJ20">
        <f t="shared" si="18"/>
        <v>5.387721348884968</v>
      </c>
      <c r="AK20">
        <f t="shared" si="18"/>
        <v>3.8436926703105394</v>
      </c>
      <c r="AL20">
        <f t="shared" si="18"/>
        <v>1.9310478692110673</v>
      </c>
      <c r="AM20">
        <f t="shared" si="18"/>
        <v>3.5717020207267294</v>
      </c>
      <c r="AN20">
        <f t="shared" si="18"/>
        <v>3.8993188425614207</v>
      </c>
      <c r="AO20">
        <f t="shared" si="18"/>
        <v>4.9622044868592861</v>
      </c>
      <c r="AP20">
        <f t="shared" si="18"/>
        <v>2.2052844739131081</v>
      </c>
      <c r="AQ20">
        <f t="shared" si="18"/>
        <v>4.201639693481205</v>
      </c>
      <c r="AR20">
        <f t="shared" si="18"/>
        <v>9.8070253205264901</v>
      </c>
      <c r="AS20">
        <f t="shared" si="18"/>
        <v>5.5499707777047869</v>
      </c>
      <c r="AT20">
        <f t="shared" si="18"/>
        <v>3.517034448041108</v>
      </c>
      <c r="AU20">
        <f t="shared" si="18"/>
        <v>3.8715651166642946</v>
      </c>
      <c r="AV20">
        <f t="shared" si="18"/>
        <v>3.3605477416908531</v>
      </c>
      <c r="AW20">
        <f t="shared" si="18"/>
        <v>5.3745638828379931</v>
      </c>
      <c r="AX20">
        <f t="shared" si="18"/>
        <v>1.4247005128472072</v>
      </c>
      <c r="AY20">
        <f t="shared" si="18"/>
        <v>0</v>
      </c>
      <c r="AZ20">
        <f t="shared" si="18"/>
        <v>3.5782706978437613</v>
      </c>
      <c r="BA20">
        <f t="shared" si="18"/>
        <v>3.6256261597002526</v>
      </c>
      <c r="BB20">
        <f t="shared" si="18"/>
        <v>2.5368197991905981</v>
      </c>
      <c r="BC20">
        <f t="shared" si="18"/>
        <v>5.2315804087936071</v>
      </c>
      <c r="BD20">
        <f t="shared" si="18"/>
        <v>3.8782465287074834</v>
      </c>
      <c r="BE20">
        <f t="shared" si="18"/>
        <v>6.9817326616046618</v>
      </c>
      <c r="BF20">
        <f t="shared" si="18"/>
        <v>10.466814148280328</v>
      </c>
      <c r="BG20">
        <f t="shared" si="18"/>
        <v>1.4936277770551996</v>
      </c>
      <c r="BH20">
        <f t="shared" si="18"/>
        <v>3.5984292388904398</v>
      </c>
      <c r="BI20">
        <f t="shared" si="18"/>
        <v>0</v>
      </c>
      <c r="BJ20">
        <f t="shared" si="18"/>
        <v>3.4265098000476568</v>
      </c>
      <c r="BK20">
        <f t="shared" si="18"/>
        <v>3.5151356128763691</v>
      </c>
      <c r="BL20">
        <f t="shared" si="18"/>
        <v>5.8372261167330821</v>
      </c>
      <c r="BM20">
        <f t="shared" si="18"/>
        <v>3.5306502400093436</v>
      </c>
      <c r="BN20">
        <f t="shared" si="18"/>
        <v>1.2389097642566016</v>
      </c>
      <c r="BO20">
        <f t="shared" si="18"/>
        <v>0</v>
      </c>
      <c r="BP20">
        <f t="shared" si="18"/>
        <v>3.859070453520336</v>
      </c>
      <c r="BQ20">
        <f t="shared" si="18"/>
        <v>1.7489991867064594</v>
      </c>
      <c r="BR20">
        <f t="shared" si="18"/>
        <v>7.8241046099339577</v>
      </c>
      <c r="BS20">
        <f t="shared" si="18"/>
        <v>4.0452939497032929</v>
      </c>
      <c r="BT20">
        <f t="shared" si="18"/>
        <v>0</v>
      </c>
      <c r="BU20">
        <f t="shared" si="18"/>
        <v>1.4651720288367769</v>
      </c>
      <c r="BV20">
        <f t="shared" si="18"/>
        <v>6.662486613476494</v>
      </c>
      <c r="BW20">
        <f t="shared" si="18"/>
        <v>1.9897137874741648</v>
      </c>
      <c r="BX20">
        <f t="shared" si="18"/>
        <v>1.8163059679044862</v>
      </c>
      <c r="BY20">
        <f t="shared" ref="BY20:DG20" si="19">SUM(BY12:BY18)</f>
        <v>1.2818411466509745</v>
      </c>
      <c r="BZ20">
        <f t="shared" si="19"/>
        <v>0</v>
      </c>
      <c r="CA20">
        <f t="shared" si="19"/>
        <v>9.6593142165575241</v>
      </c>
      <c r="CB20">
        <f t="shared" si="19"/>
        <v>2.3095420927927801</v>
      </c>
      <c r="CC20">
        <f t="shared" si="19"/>
        <v>3.6556301779739369</v>
      </c>
      <c r="CD20">
        <f t="shared" si="19"/>
        <v>4.8787834364731388</v>
      </c>
      <c r="CE20">
        <f t="shared" si="19"/>
        <v>2.998402627027656</v>
      </c>
      <c r="CF20">
        <f t="shared" si="19"/>
        <v>6.2087772324835138</v>
      </c>
      <c r="CG20">
        <f t="shared" si="19"/>
        <v>4.8476100271345954</v>
      </c>
      <c r="CH20">
        <f t="shared" si="19"/>
        <v>0</v>
      </c>
      <c r="CI20">
        <f t="shared" si="19"/>
        <v>2.7112860720930332</v>
      </c>
      <c r="CJ20">
        <f t="shared" si="19"/>
        <v>4.2762553051944234</v>
      </c>
      <c r="CK20">
        <f t="shared" si="19"/>
        <v>0</v>
      </c>
      <c r="CL20">
        <f t="shared" si="19"/>
        <v>7.8463284442840573</v>
      </c>
      <c r="CM20">
        <f t="shared" si="19"/>
        <v>3.7468385580761785</v>
      </c>
      <c r="CN20">
        <f t="shared" si="19"/>
        <v>0</v>
      </c>
      <c r="CO20">
        <f t="shared" si="19"/>
        <v>3.5229912363236586</v>
      </c>
      <c r="CP20">
        <f t="shared" si="19"/>
        <v>1.8284267356858852</v>
      </c>
      <c r="CQ20">
        <f t="shared" si="19"/>
        <v>2.020157128014032</v>
      </c>
      <c r="CR20">
        <f t="shared" si="19"/>
        <v>10.583116261100312</v>
      </c>
      <c r="CS20">
        <f t="shared" si="19"/>
        <v>3.7114332424925047</v>
      </c>
      <c r="CT20">
        <f t="shared" si="19"/>
        <v>0</v>
      </c>
      <c r="CU20">
        <f t="shared" si="19"/>
        <v>5.8159633681769654</v>
      </c>
      <c r="CV20">
        <f t="shared" si="19"/>
        <v>2.7483162276854767</v>
      </c>
      <c r="CW20">
        <f t="shared" si="19"/>
        <v>5.2289966659250471</v>
      </c>
      <c r="CX20">
        <f t="shared" si="19"/>
        <v>0</v>
      </c>
      <c r="CY20">
        <f t="shared" si="19"/>
        <v>4.510376311564162</v>
      </c>
      <c r="CZ20">
        <f t="shared" si="19"/>
        <v>8.554237577865937</v>
      </c>
      <c r="DA20">
        <f t="shared" si="19"/>
        <v>6.2287903671469822</v>
      </c>
      <c r="DB20">
        <f t="shared" si="19"/>
        <v>10.941072443934983</v>
      </c>
      <c r="DC20">
        <f t="shared" si="19"/>
        <v>0</v>
      </c>
      <c r="DD20">
        <f t="shared" si="19"/>
        <v>3.9937621454963637</v>
      </c>
      <c r="DE20">
        <f t="shared" si="19"/>
        <v>6.9994506638683713</v>
      </c>
      <c r="DF20">
        <f t="shared" si="19"/>
        <v>2.1019576157811142</v>
      </c>
      <c r="DG20">
        <f t="shared" si="19"/>
        <v>3.8082298157948764</v>
      </c>
      <c r="DI20">
        <v>0</v>
      </c>
      <c r="DK20">
        <v>0</v>
      </c>
      <c r="DM20">
        <v>1.4247005128472072</v>
      </c>
    </row>
    <row r="21" spans="10:147" x14ac:dyDescent="0.25">
      <c r="J21">
        <v>0</v>
      </c>
      <c r="DI21">
        <v>0</v>
      </c>
      <c r="DK21">
        <v>0</v>
      </c>
      <c r="DM21">
        <v>1.4651720288367769</v>
      </c>
    </row>
    <row r="22" spans="10:147" x14ac:dyDescent="0.25">
      <c r="J22">
        <v>1</v>
      </c>
      <c r="DI22">
        <v>1.57537483026272</v>
      </c>
      <c r="DK22">
        <v>1.57537483026272</v>
      </c>
      <c r="DM22">
        <v>1.4936277770551996</v>
      </c>
      <c r="EO22" t="s">
        <v>6</v>
      </c>
      <c r="EP22">
        <f>_xlfn.LOGNORM.INV(95%,$EM$5,$EM$7)</f>
        <v>8.6760515015814477</v>
      </c>
    </row>
    <row r="23" spans="10:147" x14ac:dyDescent="0.25">
      <c r="J23">
        <v>2</v>
      </c>
      <c r="DI23">
        <v>4.5523202513002738</v>
      </c>
      <c r="DK23">
        <v>4.5523202513002738</v>
      </c>
      <c r="DM23">
        <v>1.5633697815131817</v>
      </c>
      <c r="EO23" t="s">
        <v>7</v>
      </c>
      <c r="EP23">
        <f>_xlfn.LOGNORM.INV(99%,$EM$5,$EM$7)</f>
        <v>13.642276019883086</v>
      </c>
    </row>
    <row r="24" spans="10:147" x14ac:dyDescent="0.25">
      <c r="J24">
        <v>3</v>
      </c>
      <c r="DI24">
        <v>6.2884722868794745</v>
      </c>
      <c r="DK24">
        <v>6.2884722868794745</v>
      </c>
      <c r="DM24">
        <v>1.57537483026272</v>
      </c>
    </row>
    <row r="25" spans="10:147" x14ac:dyDescent="0.25">
      <c r="J25">
        <v>2</v>
      </c>
      <c r="DI25">
        <v>3.8048014274624569</v>
      </c>
      <c r="DK25">
        <v>3.8048014274624569</v>
      </c>
      <c r="DM25">
        <v>1.6279713905110331</v>
      </c>
    </row>
    <row r="26" spans="10:147" x14ac:dyDescent="0.25">
      <c r="J26">
        <v>3</v>
      </c>
      <c r="DI26">
        <v>5.387721348884968</v>
      </c>
      <c r="DK26">
        <v>5.387721348884968</v>
      </c>
      <c r="DM26">
        <v>1.7370449473727316</v>
      </c>
    </row>
    <row r="27" spans="10:147" x14ac:dyDescent="0.25">
      <c r="J27">
        <v>2</v>
      </c>
      <c r="DI27">
        <v>3.8436926703105394</v>
      </c>
      <c r="DK27">
        <v>3.8436926703105394</v>
      </c>
      <c r="DM27">
        <v>1.7489991867064594</v>
      </c>
    </row>
    <row r="28" spans="10:147" x14ac:dyDescent="0.25">
      <c r="J28">
        <v>1</v>
      </c>
      <c r="DI28">
        <v>1.9310478692110673</v>
      </c>
      <c r="DK28">
        <v>1.9310478692110673</v>
      </c>
      <c r="DM28">
        <v>1.8163059679044862</v>
      </c>
    </row>
    <row r="29" spans="10:147" x14ac:dyDescent="0.25">
      <c r="J29">
        <v>2</v>
      </c>
      <c r="DI29">
        <v>3.5717020207267294</v>
      </c>
      <c r="DK29">
        <v>3.5717020207267294</v>
      </c>
      <c r="DM29">
        <v>1.8284267356858852</v>
      </c>
    </row>
    <row r="30" spans="10:147" x14ac:dyDescent="0.25">
      <c r="J30">
        <v>2</v>
      </c>
      <c r="DI30">
        <v>3.8993188425614207</v>
      </c>
      <c r="DK30">
        <v>3.8993188425614207</v>
      </c>
      <c r="DM30">
        <v>1.8869419418229825</v>
      </c>
    </row>
    <row r="31" spans="10:147" x14ac:dyDescent="0.25">
      <c r="J31">
        <v>3</v>
      </c>
      <c r="DI31">
        <v>4.9622044868592861</v>
      </c>
      <c r="DK31">
        <v>4.9622044868592861</v>
      </c>
      <c r="DM31">
        <v>1.9310478692110673</v>
      </c>
    </row>
    <row r="32" spans="10:147" x14ac:dyDescent="0.25">
      <c r="J32">
        <v>1</v>
      </c>
      <c r="DI32">
        <v>2.2052844739131081</v>
      </c>
      <c r="DK32">
        <v>2.2052844739131081</v>
      </c>
      <c r="DM32">
        <v>1.9897137874741648</v>
      </c>
    </row>
    <row r="33" spans="10:117" x14ac:dyDescent="0.25">
      <c r="J33">
        <v>2</v>
      </c>
      <c r="DI33">
        <v>4.201639693481205</v>
      </c>
      <c r="DK33">
        <v>4.201639693481205</v>
      </c>
      <c r="DM33">
        <v>2.0082388515711393</v>
      </c>
    </row>
    <row r="34" spans="10:117" x14ac:dyDescent="0.25">
      <c r="J34">
        <v>5</v>
      </c>
      <c r="DI34">
        <v>9.8070253205264901</v>
      </c>
      <c r="DK34">
        <v>9.8070253205264901</v>
      </c>
      <c r="DM34">
        <v>2.020157128014032</v>
      </c>
    </row>
    <row r="35" spans="10:117" x14ac:dyDescent="0.25">
      <c r="J35">
        <v>3</v>
      </c>
      <c r="DI35">
        <v>5.5499707777047869</v>
      </c>
      <c r="DK35">
        <v>5.5499707777047869</v>
      </c>
      <c r="DM35">
        <v>2.0645162697726418</v>
      </c>
    </row>
    <row r="36" spans="10:117" x14ac:dyDescent="0.25">
      <c r="J36">
        <v>2</v>
      </c>
      <c r="DI36">
        <v>3.517034448041108</v>
      </c>
      <c r="DK36">
        <v>3.517034448041108</v>
      </c>
      <c r="DM36">
        <v>2.1019576157811142</v>
      </c>
    </row>
    <row r="37" spans="10:117" x14ac:dyDescent="0.25">
      <c r="J37">
        <v>2</v>
      </c>
      <c r="DI37">
        <v>3.8715651166642946</v>
      </c>
      <c r="DK37">
        <v>3.8715651166642946</v>
      </c>
      <c r="DM37">
        <v>2.1033060205028344</v>
      </c>
    </row>
    <row r="38" spans="10:117" x14ac:dyDescent="0.25">
      <c r="J38">
        <v>2</v>
      </c>
      <c r="DI38">
        <v>3.3605477416908531</v>
      </c>
      <c r="DK38">
        <v>3.3605477416908531</v>
      </c>
      <c r="DM38">
        <v>2.2052844739131081</v>
      </c>
    </row>
    <row r="39" spans="10:117" x14ac:dyDescent="0.25">
      <c r="J39">
        <v>3</v>
      </c>
      <c r="DI39">
        <v>5.3745638828379931</v>
      </c>
      <c r="DK39">
        <v>5.3745638828379931</v>
      </c>
      <c r="DM39">
        <v>2.3095420927927801</v>
      </c>
    </row>
    <row r="40" spans="10:117" x14ac:dyDescent="0.25">
      <c r="J40">
        <v>1</v>
      </c>
      <c r="DI40">
        <v>1.4247005128472072</v>
      </c>
      <c r="DK40">
        <v>1.4247005128472072</v>
      </c>
      <c r="DM40">
        <v>2.5368197991905981</v>
      </c>
    </row>
    <row r="41" spans="10:117" x14ac:dyDescent="0.25">
      <c r="J41">
        <v>0</v>
      </c>
      <c r="DI41">
        <v>0</v>
      </c>
      <c r="DK41">
        <v>0</v>
      </c>
      <c r="DM41">
        <v>2.7112860720930332</v>
      </c>
    </row>
    <row r="42" spans="10:117" x14ac:dyDescent="0.25">
      <c r="J42">
        <v>2</v>
      </c>
      <c r="DI42">
        <v>3.5782706978437613</v>
      </c>
      <c r="DK42">
        <v>3.5782706978437613</v>
      </c>
      <c r="DM42">
        <v>2.7483162276854767</v>
      </c>
    </row>
    <row r="43" spans="10:117" x14ac:dyDescent="0.25">
      <c r="J43">
        <v>2</v>
      </c>
      <c r="DI43">
        <v>3.6256261597002526</v>
      </c>
      <c r="DK43">
        <v>3.6256261597002526</v>
      </c>
      <c r="DM43">
        <v>2.998402627027656</v>
      </c>
    </row>
    <row r="44" spans="10:117" x14ac:dyDescent="0.25">
      <c r="J44">
        <v>1</v>
      </c>
      <c r="DI44">
        <v>2.5368197991905981</v>
      </c>
      <c r="DK44">
        <v>2.5368197991905981</v>
      </c>
      <c r="DM44">
        <v>3.2564254176576868</v>
      </c>
    </row>
    <row r="45" spans="10:117" x14ac:dyDescent="0.25">
      <c r="J45">
        <v>3</v>
      </c>
      <c r="DI45">
        <v>5.2315804087936071</v>
      </c>
      <c r="DK45">
        <v>5.2315804087936071</v>
      </c>
      <c r="DM45">
        <v>3.3605477416908531</v>
      </c>
    </row>
    <row r="46" spans="10:117" x14ac:dyDescent="0.25">
      <c r="J46">
        <v>2</v>
      </c>
      <c r="DI46">
        <v>3.8782465287074834</v>
      </c>
      <c r="DK46">
        <v>3.8782465287074834</v>
      </c>
      <c r="DM46">
        <v>3.4265098000476568</v>
      </c>
    </row>
    <row r="47" spans="10:117" x14ac:dyDescent="0.25">
      <c r="J47">
        <v>4</v>
      </c>
      <c r="DI47">
        <v>6.9817326616046618</v>
      </c>
      <c r="DK47">
        <v>6.9817326616046618</v>
      </c>
      <c r="DM47">
        <v>3.5151356128763691</v>
      </c>
    </row>
    <row r="48" spans="10:117" x14ac:dyDescent="0.25">
      <c r="J48">
        <v>5</v>
      </c>
      <c r="DI48">
        <v>10.466814148280328</v>
      </c>
      <c r="DK48">
        <v>10.466814148280328</v>
      </c>
      <c r="DM48">
        <v>3.517034448041108</v>
      </c>
    </row>
    <row r="49" spans="10:117" x14ac:dyDescent="0.25">
      <c r="J49">
        <v>1</v>
      </c>
      <c r="DI49">
        <v>1.4936277770551996</v>
      </c>
      <c r="DK49">
        <v>1.4936277770551996</v>
      </c>
      <c r="DM49">
        <v>3.5229912363236586</v>
      </c>
    </row>
    <row r="50" spans="10:117" x14ac:dyDescent="0.25">
      <c r="J50">
        <v>2</v>
      </c>
      <c r="DI50">
        <v>3.5984292388904398</v>
      </c>
      <c r="DK50">
        <v>3.5984292388904398</v>
      </c>
      <c r="DM50">
        <v>3.5306502400093436</v>
      </c>
    </row>
    <row r="51" spans="10:117" x14ac:dyDescent="0.25">
      <c r="J51">
        <v>0</v>
      </c>
      <c r="DI51">
        <v>0</v>
      </c>
      <c r="DK51">
        <v>0</v>
      </c>
      <c r="DM51">
        <v>3.5717020207267294</v>
      </c>
    </row>
    <row r="52" spans="10:117" x14ac:dyDescent="0.25">
      <c r="J52">
        <v>2</v>
      </c>
      <c r="DI52">
        <v>3.4265098000476568</v>
      </c>
      <c r="DK52">
        <v>3.4265098000476568</v>
      </c>
      <c r="DM52">
        <v>3.5782706978437613</v>
      </c>
    </row>
    <row r="53" spans="10:117" x14ac:dyDescent="0.25">
      <c r="J53">
        <v>2</v>
      </c>
      <c r="DI53">
        <v>3.5151356128763691</v>
      </c>
      <c r="DK53">
        <v>3.5151356128763691</v>
      </c>
      <c r="DM53">
        <v>3.5984292388904398</v>
      </c>
    </row>
    <row r="54" spans="10:117" x14ac:dyDescent="0.25">
      <c r="J54">
        <v>3</v>
      </c>
      <c r="DI54">
        <v>5.8372261167330821</v>
      </c>
      <c r="DK54">
        <v>5.8372261167330821</v>
      </c>
      <c r="DM54">
        <v>3.6256261597002526</v>
      </c>
    </row>
    <row r="55" spans="10:117" x14ac:dyDescent="0.25">
      <c r="J55">
        <v>2</v>
      </c>
      <c r="DI55">
        <v>3.5306502400093436</v>
      </c>
      <c r="DK55">
        <v>3.5306502400093436</v>
      </c>
      <c r="DM55">
        <v>3.6556301779739369</v>
      </c>
    </row>
    <row r="56" spans="10:117" x14ac:dyDescent="0.25">
      <c r="J56">
        <v>1</v>
      </c>
      <c r="DI56">
        <v>1.2389097642566016</v>
      </c>
      <c r="DK56">
        <v>1.2389097642566016</v>
      </c>
      <c r="DM56">
        <v>3.6944436365630811</v>
      </c>
    </row>
    <row r="57" spans="10:117" x14ac:dyDescent="0.25">
      <c r="J57">
        <v>0</v>
      </c>
      <c r="DI57">
        <v>0</v>
      </c>
      <c r="DK57">
        <v>0</v>
      </c>
      <c r="DM57">
        <v>3.7114332424925047</v>
      </c>
    </row>
    <row r="58" spans="10:117" x14ac:dyDescent="0.25">
      <c r="J58">
        <v>2</v>
      </c>
      <c r="DI58">
        <v>3.859070453520336</v>
      </c>
      <c r="DK58">
        <v>3.859070453520336</v>
      </c>
      <c r="DM58">
        <v>3.7468385580761785</v>
      </c>
    </row>
    <row r="59" spans="10:117" x14ac:dyDescent="0.25">
      <c r="J59">
        <v>1</v>
      </c>
      <c r="DI59">
        <v>1.7489991867064594</v>
      </c>
      <c r="DK59">
        <v>1.7489991867064594</v>
      </c>
      <c r="DM59">
        <v>3.8048014274624569</v>
      </c>
    </row>
    <row r="60" spans="10:117" x14ac:dyDescent="0.25">
      <c r="J60">
        <v>4</v>
      </c>
      <c r="DI60">
        <v>7.8241046099339577</v>
      </c>
      <c r="DK60">
        <v>7.8241046099339577</v>
      </c>
      <c r="DM60">
        <v>3.8082298157948764</v>
      </c>
    </row>
    <row r="61" spans="10:117" x14ac:dyDescent="0.25">
      <c r="J61">
        <v>2</v>
      </c>
      <c r="DI61">
        <v>4.0452939497032929</v>
      </c>
      <c r="DK61">
        <v>4.0452939497032929</v>
      </c>
      <c r="DM61">
        <v>3.8436926703105394</v>
      </c>
    </row>
    <row r="62" spans="10:117" x14ac:dyDescent="0.25">
      <c r="J62">
        <v>0</v>
      </c>
      <c r="DI62">
        <v>0</v>
      </c>
      <c r="DK62">
        <v>0</v>
      </c>
      <c r="DM62">
        <v>3.859070453520336</v>
      </c>
    </row>
    <row r="63" spans="10:117" x14ac:dyDescent="0.25">
      <c r="J63">
        <v>1</v>
      </c>
      <c r="DI63">
        <v>1.4651720288367769</v>
      </c>
      <c r="DK63">
        <v>1.4651720288367769</v>
      </c>
      <c r="DM63">
        <v>3.8715651166642946</v>
      </c>
    </row>
    <row r="64" spans="10:117" x14ac:dyDescent="0.25">
      <c r="J64">
        <v>4</v>
      </c>
      <c r="DI64">
        <v>6.662486613476494</v>
      </c>
      <c r="DK64">
        <v>6.662486613476494</v>
      </c>
      <c r="DM64">
        <v>3.8782465287074834</v>
      </c>
    </row>
    <row r="65" spans="10:117" x14ac:dyDescent="0.25">
      <c r="J65">
        <v>1</v>
      </c>
      <c r="DI65">
        <v>1.9897137874741648</v>
      </c>
      <c r="DK65">
        <v>1.9897137874741648</v>
      </c>
      <c r="DM65">
        <v>3.8909168523737208</v>
      </c>
    </row>
    <row r="66" spans="10:117" x14ac:dyDescent="0.25">
      <c r="J66">
        <v>1</v>
      </c>
      <c r="DI66">
        <v>1.8163059679044862</v>
      </c>
      <c r="DK66">
        <v>1.8163059679044862</v>
      </c>
      <c r="DM66">
        <v>3.8993188425614207</v>
      </c>
    </row>
    <row r="67" spans="10:117" x14ac:dyDescent="0.25">
      <c r="J67">
        <v>1</v>
      </c>
      <c r="DI67">
        <v>1.2818411466509745</v>
      </c>
      <c r="DK67">
        <v>1.2818411466509745</v>
      </c>
      <c r="DM67">
        <v>3.9937621454963637</v>
      </c>
    </row>
    <row r="68" spans="10:117" x14ac:dyDescent="0.25">
      <c r="J68">
        <v>0</v>
      </c>
      <c r="DI68">
        <v>0</v>
      </c>
      <c r="DK68">
        <v>0</v>
      </c>
      <c r="DM68">
        <v>4.0452939497032929</v>
      </c>
    </row>
    <row r="69" spans="10:117" x14ac:dyDescent="0.25">
      <c r="J69">
        <v>5</v>
      </c>
      <c r="DI69">
        <v>9.6593142165575241</v>
      </c>
      <c r="DK69">
        <v>9.6593142165575241</v>
      </c>
      <c r="DM69">
        <v>4.201639693481205</v>
      </c>
    </row>
    <row r="70" spans="10:117" x14ac:dyDescent="0.25">
      <c r="J70">
        <v>1</v>
      </c>
      <c r="DI70">
        <v>2.3095420927927801</v>
      </c>
      <c r="DK70">
        <v>2.3095420927927801</v>
      </c>
      <c r="DM70">
        <v>4.2762553051944234</v>
      </c>
    </row>
    <row r="71" spans="10:117" x14ac:dyDescent="0.25">
      <c r="J71">
        <v>2</v>
      </c>
      <c r="DI71">
        <v>3.6556301779739369</v>
      </c>
      <c r="DK71">
        <v>3.6556301779739369</v>
      </c>
      <c r="DM71">
        <v>4.4105302257328409</v>
      </c>
    </row>
    <row r="72" spans="10:117" x14ac:dyDescent="0.25">
      <c r="J72">
        <v>3</v>
      </c>
      <c r="DI72">
        <v>4.8787834364731388</v>
      </c>
      <c r="DK72">
        <v>4.8787834364731388</v>
      </c>
      <c r="DM72">
        <v>4.510376311564162</v>
      </c>
    </row>
    <row r="73" spans="10:117" x14ac:dyDescent="0.25">
      <c r="J73">
        <v>2</v>
      </c>
      <c r="DI73">
        <v>2.998402627027656</v>
      </c>
      <c r="DK73">
        <v>2.998402627027656</v>
      </c>
      <c r="DM73">
        <v>4.5523202513002738</v>
      </c>
    </row>
    <row r="74" spans="10:117" x14ac:dyDescent="0.25">
      <c r="J74">
        <v>3</v>
      </c>
      <c r="DI74">
        <v>6.2087772324835138</v>
      </c>
      <c r="DK74">
        <v>6.2087772324835138</v>
      </c>
      <c r="DM74">
        <v>4.8476100271345954</v>
      </c>
    </row>
    <row r="75" spans="10:117" x14ac:dyDescent="0.25">
      <c r="J75">
        <v>3</v>
      </c>
      <c r="DI75">
        <v>4.8476100271345954</v>
      </c>
      <c r="DK75">
        <v>4.8476100271345954</v>
      </c>
      <c r="DM75">
        <v>4.8787834364731388</v>
      </c>
    </row>
    <row r="76" spans="10:117" x14ac:dyDescent="0.25">
      <c r="J76">
        <v>0</v>
      </c>
      <c r="DI76">
        <v>0</v>
      </c>
      <c r="DK76">
        <v>0</v>
      </c>
      <c r="DM76">
        <v>4.9622044868592861</v>
      </c>
    </row>
    <row r="77" spans="10:117" x14ac:dyDescent="0.25">
      <c r="J77">
        <v>1</v>
      </c>
      <c r="DI77">
        <v>2.7112860720930332</v>
      </c>
      <c r="DK77">
        <v>2.7112860720930332</v>
      </c>
      <c r="DM77">
        <v>5.2289966659250471</v>
      </c>
    </row>
    <row r="78" spans="10:117" x14ac:dyDescent="0.25">
      <c r="J78">
        <v>2</v>
      </c>
      <c r="DI78">
        <v>4.2762553051944234</v>
      </c>
      <c r="DK78">
        <v>4.2762553051944234</v>
      </c>
      <c r="DM78">
        <v>5.2315804087936071</v>
      </c>
    </row>
    <row r="79" spans="10:117" x14ac:dyDescent="0.25">
      <c r="J79">
        <v>0</v>
      </c>
      <c r="DI79">
        <v>0</v>
      </c>
      <c r="DK79">
        <v>0</v>
      </c>
      <c r="DM79">
        <v>5.3745638828379931</v>
      </c>
    </row>
    <row r="80" spans="10:117" x14ac:dyDescent="0.25">
      <c r="J80">
        <v>4</v>
      </c>
      <c r="DI80">
        <v>7.8463284442840573</v>
      </c>
      <c r="DK80">
        <v>7.8463284442840573</v>
      </c>
      <c r="DM80">
        <v>5.387721348884968</v>
      </c>
    </row>
    <row r="81" spans="10:117" x14ac:dyDescent="0.25">
      <c r="J81">
        <v>2</v>
      </c>
      <c r="DI81">
        <v>3.7468385580761785</v>
      </c>
      <c r="DK81">
        <v>3.7468385580761785</v>
      </c>
      <c r="DM81">
        <v>5.5499707777047869</v>
      </c>
    </row>
    <row r="82" spans="10:117" x14ac:dyDescent="0.25">
      <c r="J82">
        <v>0</v>
      </c>
      <c r="DI82">
        <v>0</v>
      </c>
      <c r="DK82">
        <v>0</v>
      </c>
      <c r="DM82">
        <v>5.8159633681769654</v>
      </c>
    </row>
    <row r="83" spans="10:117" x14ac:dyDescent="0.25">
      <c r="J83">
        <v>2</v>
      </c>
      <c r="DI83">
        <v>3.5229912363236586</v>
      </c>
      <c r="DK83">
        <v>3.5229912363236586</v>
      </c>
      <c r="DM83">
        <v>5.8372261167330821</v>
      </c>
    </row>
    <row r="84" spans="10:117" x14ac:dyDescent="0.25">
      <c r="J84">
        <v>1</v>
      </c>
      <c r="DI84">
        <v>1.8284267356858852</v>
      </c>
      <c r="DK84">
        <v>1.8284267356858852</v>
      </c>
      <c r="DM84">
        <v>5.9994415721698413</v>
      </c>
    </row>
    <row r="85" spans="10:117" x14ac:dyDescent="0.25">
      <c r="J85">
        <v>1</v>
      </c>
      <c r="DI85">
        <v>2.020157128014032</v>
      </c>
      <c r="DK85">
        <v>2.020157128014032</v>
      </c>
      <c r="DM85">
        <v>6.2087772324835138</v>
      </c>
    </row>
    <row r="86" spans="10:117" x14ac:dyDescent="0.25">
      <c r="J86">
        <v>6</v>
      </c>
      <c r="DI86">
        <v>10.583116261100312</v>
      </c>
      <c r="DK86">
        <v>10.583116261100312</v>
      </c>
      <c r="DM86">
        <v>6.2287903671469822</v>
      </c>
    </row>
    <row r="87" spans="10:117" x14ac:dyDescent="0.25">
      <c r="J87">
        <v>2</v>
      </c>
      <c r="DI87">
        <v>3.7114332424925047</v>
      </c>
      <c r="DK87">
        <v>3.7114332424925047</v>
      </c>
      <c r="DM87">
        <v>6.2884722868794745</v>
      </c>
    </row>
    <row r="88" spans="10:117" x14ac:dyDescent="0.25">
      <c r="J88">
        <v>0</v>
      </c>
      <c r="DI88">
        <v>0</v>
      </c>
      <c r="DK88">
        <v>0</v>
      </c>
      <c r="DM88">
        <v>6.662486613476494</v>
      </c>
    </row>
    <row r="89" spans="10:117" x14ac:dyDescent="0.25">
      <c r="J89">
        <v>3</v>
      </c>
      <c r="DI89">
        <v>5.8159633681769654</v>
      </c>
      <c r="DK89">
        <v>5.8159633681769654</v>
      </c>
      <c r="DM89">
        <v>6.9817326616046618</v>
      </c>
    </row>
    <row r="90" spans="10:117" x14ac:dyDescent="0.25">
      <c r="J90">
        <v>2</v>
      </c>
      <c r="DI90">
        <v>2.7483162276854767</v>
      </c>
      <c r="DK90">
        <v>2.7483162276854767</v>
      </c>
      <c r="DM90">
        <v>6.9994506638683713</v>
      </c>
    </row>
    <row r="91" spans="10:117" x14ac:dyDescent="0.25">
      <c r="J91">
        <v>3</v>
      </c>
      <c r="DI91">
        <v>5.2289966659250471</v>
      </c>
      <c r="DK91">
        <v>5.2289966659250471</v>
      </c>
      <c r="DM91">
        <v>7.7159453151827488</v>
      </c>
    </row>
    <row r="92" spans="10:117" x14ac:dyDescent="0.25">
      <c r="J92">
        <v>0</v>
      </c>
      <c r="DI92">
        <v>0</v>
      </c>
      <c r="DK92">
        <v>0</v>
      </c>
      <c r="DM92">
        <v>7.8241046099339577</v>
      </c>
    </row>
    <row r="93" spans="10:117" x14ac:dyDescent="0.25">
      <c r="J93">
        <v>2</v>
      </c>
      <c r="DI93">
        <v>4.510376311564162</v>
      </c>
      <c r="DK93">
        <v>4.510376311564162</v>
      </c>
      <c r="DM93">
        <v>7.8463284442840573</v>
      </c>
    </row>
    <row r="94" spans="10:117" x14ac:dyDescent="0.25">
      <c r="J94">
        <v>5</v>
      </c>
      <c r="DI94">
        <v>8.554237577865937</v>
      </c>
      <c r="DK94">
        <v>8.554237577865937</v>
      </c>
      <c r="DM94">
        <v>7.8742101883753826</v>
      </c>
    </row>
    <row r="95" spans="10:117" x14ac:dyDescent="0.25">
      <c r="J95">
        <v>3</v>
      </c>
      <c r="DI95">
        <v>6.2287903671469822</v>
      </c>
      <c r="DK95">
        <v>6.2287903671469822</v>
      </c>
      <c r="DM95">
        <v>8.4740910550308453</v>
      </c>
    </row>
    <row r="96" spans="10:117" x14ac:dyDescent="0.25">
      <c r="J96">
        <v>5</v>
      </c>
      <c r="DI96">
        <v>10.941072443934983</v>
      </c>
      <c r="DK96">
        <v>10.941072443934983</v>
      </c>
      <c r="DM96">
        <v>8.554237577865937</v>
      </c>
    </row>
    <row r="97" spans="9:117" x14ac:dyDescent="0.25">
      <c r="J97">
        <v>0</v>
      </c>
      <c r="DI97">
        <v>0</v>
      </c>
      <c r="DK97">
        <v>0</v>
      </c>
      <c r="DM97">
        <v>9.6593142165575241</v>
      </c>
    </row>
    <row r="98" spans="9:117" x14ac:dyDescent="0.25">
      <c r="J98">
        <v>2</v>
      </c>
      <c r="DI98">
        <v>3.9937621454963637</v>
      </c>
      <c r="DK98">
        <v>3.9937621454963637</v>
      </c>
      <c r="DM98">
        <v>9.8070253205264901</v>
      </c>
    </row>
    <row r="99" spans="9:117" x14ac:dyDescent="0.25">
      <c r="J99">
        <v>4</v>
      </c>
      <c r="DI99">
        <v>6.9994506638683713</v>
      </c>
      <c r="DK99">
        <v>6.9994506638683713</v>
      </c>
      <c r="DM99">
        <v>10.466814148280328</v>
      </c>
    </row>
    <row r="100" spans="9:117" x14ac:dyDescent="0.25">
      <c r="J100">
        <v>1</v>
      </c>
      <c r="DI100">
        <v>2.1019576157811142</v>
      </c>
      <c r="DK100">
        <v>2.1019576157811142</v>
      </c>
      <c r="DM100">
        <v>10.583116261100312</v>
      </c>
    </row>
    <row r="101" spans="9:117" x14ac:dyDescent="0.25">
      <c r="J101">
        <v>2</v>
      </c>
      <c r="DI101">
        <v>3.8082298157948764</v>
      </c>
      <c r="DK101">
        <v>3.8082298157948764</v>
      </c>
      <c r="DM101">
        <v>10.941072443934983</v>
      </c>
    </row>
    <row r="103" spans="9:117" x14ac:dyDescent="0.25">
      <c r="I103" t="s">
        <v>119</v>
      </c>
      <c r="J103">
        <f>AVERAGE(J2:J101)</f>
        <v>1.92</v>
      </c>
      <c r="DH103" t="s">
        <v>144</v>
      </c>
      <c r="DI103">
        <f>AVERAGE(DI2:DI101)</f>
        <v>3.6280499416346244</v>
      </c>
      <c r="DK103">
        <f t="shared" ref="DK103" si="20">AVERAGE(DK2:DK101)</f>
        <v>3.6280499416346244</v>
      </c>
    </row>
    <row r="104" spans="9:117" x14ac:dyDescent="0.25">
      <c r="DH104" t="s">
        <v>145</v>
      </c>
      <c r="DI104">
        <f>_xlfn.STDEV.P(DI2:DI101)</f>
        <v>2.6878006712732643</v>
      </c>
      <c r="DK104">
        <f t="shared" ref="DK104" si="21">_xlfn.STDEV.P(DK2:DK101)</f>
        <v>2.6878006712732643</v>
      </c>
    </row>
    <row r="105" spans="9:117" x14ac:dyDescent="0.25">
      <c r="I105" t="s">
        <v>120</v>
      </c>
      <c r="J105">
        <f>MAX(J2:J101)</f>
        <v>6</v>
      </c>
    </row>
  </sheetData>
  <sortState xmlns:xlrd2="http://schemas.microsoft.com/office/spreadsheetml/2017/richdata2" ref="DQ3:DQ12">
    <sortCondition ref="DQ2"/>
  </sortState>
  <phoneticPr fontId="2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2049" r:id="rId3">
          <objectPr defaultSize="0" autoPict="0" r:id="rId4">
            <anchor moveWithCells="1" sizeWithCells="1">
              <from>
                <xdr:col>138</xdr:col>
                <xdr:colOff>0</xdr:colOff>
                <xdr:row>0</xdr:row>
                <xdr:rowOff>0</xdr:rowOff>
              </from>
              <to>
                <xdr:col>140</xdr:col>
                <xdr:colOff>523875</xdr:colOff>
                <xdr:row>2</xdr:row>
                <xdr:rowOff>9525</xdr:rowOff>
              </to>
            </anchor>
          </objectPr>
        </oleObject>
      </mc:Choice>
      <mc:Fallback>
        <oleObject progId="Equation.DSMT4" shapeId="2049" r:id="rId3"/>
      </mc:Fallback>
    </mc:AlternateContent>
    <mc:AlternateContent xmlns:mc="http://schemas.openxmlformats.org/markup-compatibility/2006">
      <mc:Choice Requires="x14">
        <oleObject progId="Equation.DSMT4" shapeId="2051" r:id="rId5">
          <objectPr defaultSize="0" autoPict="0" r:id="rId6">
            <anchor moveWithCells="1" sizeWithCells="1">
              <from>
                <xdr:col>138</xdr:col>
                <xdr:colOff>0</xdr:colOff>
                <xdr:row>5</xdr:row>
                <xdr:rowOff>0</xdr:rowOff>
              </from>
              <to>
                <xdr:col>140</xdr:col>
                <xdr:colOff>409575</xdr:colOff>
                <xdr:row>8</xdr:row>
                <xdr:rowOff>9525</xdr:rowOff>
              </to>
            </anchor>
          </objectPr>
        </oleObject>
      </mc:Choice>
      <mc:Fallback>
        <oleObject progId="Equation.DSMT4" shapeId="2051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Freq&amp;Sev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Soares Fonseca</dc:creator>
  <cp:lastModifiedBy>José Alberto Soares da Fonseca</cp:lastModifiedBy>
  <dcterms:created xsi:type="dcterms:W3CDTF">2023-01-31T11:36:44Z</dcterms:created>
  <dcterms:modified xsi:type="dcterms:W3CDTF">2024-05-29T16:18:18Z</dcterms:modified>
</cp:coreProperties>
</file>