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8_{4DF348E3-3169-4319-B1F5-1E9A526CDC4E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Matriz de migração_Moodys" sheetId="1" r:id="rId1"/>
    <sheet name="Creditmetrics_Baa" sheetId="2" r:id="rId2"/>
    <sheet name="Credmetrics_Aa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2" i="6" l="1"/>
  <c r="V23" i="6"/>
  <c r="V24" i="6"/>
  <c r="Q29" i="6"/>
  <c r="Q28" i="6"/>
  <c r="AB17" i="6"/>
  <c r="AB18" i="6" s="1"/>
  <c r="AB19" i="6" s="1"/>
  <c r="AB20" i="6" s="1"/>
  <c r="AB21" i="6" s="1"/>
  <c r="AB22" i="6" s="1"/>
  <c r="AB23" i="6" s="1"/>
  <c r="AB24" i="6" s="1"/>
  <c r="AB25" i="6" s="1"/>
  <c r="AB26" i="6" s="1"/>
  <c r="AB27" i="6" s="1"/>
  <c r="AB28" i="6" s="1"/>
  <c r="AB29" i="6" s="1"/>
  <c r="AB30" i="6" s="1"/>
  <c r="AB31" i="6" s="1"/>
  <c r="AB32" i="6" s="1"/>
  <c r="AB33" i="6" s="1"/>
  <c r="AB34" i="6" s="1"/>
  <c r="AB35" i="6" s="1"/>
  <c r="AB36" i="6" s="1"/>
  <c r="AB37" i="6" s="1"/>
  <c r="AB38" i="6" s="1"/>
  <c r="AB39" i="6" s="1"/>
  <c r="AB40" i="6" s="1"/>
  <c r="AB41" i="6" s="1"/>
  <c r="AB42" i="6" s="1"/>
  <c r="AB43" i="6" s="1"/>
  <c r="AB44" i="6" s="1"/>
  <c r="AB45" i="6" s="1"/>
  <c r="AB46" i="6" s="1"/>
  <c r="AB47" i="6" s="1"/>
  <c r="AB48" i="6" s="1"/>
  <c r="AB49" i="6" s="1"/>
  <c r="AB50" i="6" s="1"/>
  <c r="AB51" i="6" s="1"/>
  <c r="AB52" i="6" s="1"/>
  <c r="AB53" i="6" s="1"/>
  <c r="AB54" i="6" s="1"/>
  <c r="AB55" i="6" s="1"/>
  <c r="AB56" i="6" s="1"/>
  <c r="AB57" i="6" s="1"/>
  <c r="AB58" i="6" s="1"/>
  <c r="AB59" i="6" s="1"/>
  <c r="AB60" i="6" s="1"/>
  <c r="AB61" i="6" s="1"/>
  <c r="AB62" i="6" s="1"/>
  <c r="AB63" i="6" s="1"/>
  <c r="AB64" i="6" s="1"/>
  <c r="AB65" i="6" s="1"/>
  <c r="AB66" i="6" s="1"/>
  <c r="AB67" i="6" s="1"/>
  <c r="AB68" i="6" s="1"/>
  <c r="AB69" i="6" s="1"/>
  <c r="AB70" i="6" s="1"/>
  <c r="AB71" i="6" s="1"/>
  <c r="AB72" i="6" s="1"/>
  <c r="AB73" i="6" s="1"/>
  <c r="AB74" i="6" s="1"/>
  <c r="AB75" i="6" s="1"/>
  <c r="AB76" i="6" s="1"/>
  <c r="AB77" i="6" s="1"/>
  <c r="AB78" i="6" s="1"/>
  <c r="AB79" i="6" s="1"/>
  <c r="AB80" i="6" s="1"/>
  <c r="AB81" i="6" s="1"/>
  <c r="AB82" i="6" s="1"/>
  <c r="AB83" i="6" s="1"/>
  <c r="AB84" i="6" s="1"/>
  <c r="AB85" i="6" s="1"/>
  <c r="AB86" i="6" s="1"/>
  <c r="AB87" i="6" s="1"/>
  <c r="AB88" i="6" s="1"/>
  <c r="AB89" i="6" s="1"/>
  <c r="AB90" i="6" s="1"/>
  <c r="AB91" i="6" s="1"/>
  <c r="AB92" i="6" s="1"/>
  <c r="AB93" i="6" s="1"/>
  <c r="AB94" i="6" s="1"/>
  <c r="AB95" i="6" s="1"/>
  <c r="AB96" i="6" s="1"/>
  <c r="AB97" i="6" s="1"/>
  <c r="AB98" i="6" s="1"/>
  <c r="AB99" i="6" s="1"/>
  <c r="AB100" i="6" s="1"/>
  <c r="AB101" i="6" s="1"/>
  <c r="AB102" i="6" s="1"/>
  <c r="AB103" i="6" s="1"/>
  <c r="AB104" i="6" s="1"/>
  <c r="AB105" i="6" s="1"/>
  <c r="AB106" i="6" s="1"/>
  <c r="AB107" i="6" s="1"/>
  <c r="AB108" i="6" s="1"/>
  <c r="AB109" i="6" s="1"/>
  <c r="AB110" i="6" s="1"/>
  <c r="AB111" i="6" s="1"/>
  <c r="AB112" i="6" s="1"/>
  <c r="AB113" i="6" s="1"/>
  <c r="AB114" i="6" s="1"/>
  <c r="AB115" i="6" s="1"/>
  <c r="AB116" i="6" s="1"/>
  <c r="AB117" i="6" s="1"/>
  <c r="AB118" i="6" s="1"/>
  <c r="AB119" i="6" s="1"/>
  <c r="AB120" i="6" s="1"/>
  <c r="AB121" i="6" s="1"/>
  <c r="AB122" i="6" s="1"/>
  <c r="AB123" i="6" s="1"/>
  <c r="AB124" i="6" s="1"/>
  <c r="AB125" i="6" s="1"/>
  <c r="AB126" i="6" s="1"/>
  <c r="AB127" i="6" s="1"/>
  <c r="AB128" i="6" s="1"/>
  <c r="AB129" i="6" s="1"/>
  <c r="AB130" i="6" s="1"/>
  <c r="AB131" i="6" s="1"/>
  <c r="AB132" i="6" s="1"/>
  <c r="AB133" i="6" s="1"/>
  <c r="AB134" i="6" s="1"/>
  <c r="AB135" i="6" s="1"/>
  <c r="AB136" i="6" s="1"/>
  <c r="AB137" i="6" s="1"/>
  <c r="AB138" i="6" s="1"/>
  <c r="AB139" i="6" s="1"/>
  <c r="AB140" i="6" s="1"/>
  <c r="AB141" i="6" s="1"/>
  <c r="AB142" i="6" s="1"/>
  <c r="AB143" i="6" s="1"/>
  <c r="AB144" i="6" s="1"/>
  <c r="AB145" i="6" s="1"/>
  <c r="AB146" i="6" s="1"/>
  <c r="AB147" i="6" s="1"/>
  <c r="AB148" i="6" s="1"/>
  <c r="AB149" i="6" s="1"/>
  <c r="AB150" i="6" s="1"/>
  <c r="AB151" i="6" s="1"/>
  <c r="AB152" i="6" s="1"/>
  <c r="AB153" i="6" s="1"/>
  <c r="AB154" i="6" s="1"/>
  <c r="AB155" i="6" s="1"/>
  <c r="AB156" i="6" s="1"/>
  <c r="AB157" i="6" s="1"/>
  <c r="AB158" i="6" s="1"/>
  <c r="AB159" i="6" s="1"/>
  <c r="AB160" i="6" s="1"/>
  <c r="AB161" i="6" s="1"/>
  <c r="AB162" i="6" s="1"/>
  <c r="AB163" i="6" s="1"/>
  <c r="AB164" i="6" s="1"/>
  <c r="AB165" i="6" s="1"/>
  <c r="AB166" i="6" s="1"/>
  <c r="AB167" i="6" s="1"/>
  <c r="AB168" i="6" s="1"/>
  <c r="AB169" i="6" s="1"/>
  <c r="AB170" i="6" s="1"/>
  <c r="AB171" i="6" s="1"/>
  <c r="AB172" i="6" s="1"/>
  <c r="AB173" i="6" s="1"/>
  <c r="AB174" i="6" s="1"/>
  <c r="AB175" i="6" s="1"/>
  <c r="AB176" i="6" s="1"/>
  <c r="AB177" i="6" s="1"/>
  <c r="AB178" i="6" s="1"/>
  <c r="AB179" i="6" s="1"/>
  <c r="AB180" i="6" s="1"/>
  <c r="AB181" i="6" s="1"/>
  <c r="AB182" i="6" s="1"/>
  <c r="AB183" i="6" s="1"/>
  <c r="AB184" i="6" s="1"/>
  <c r="AB185" i="6" s="1"/>
  <c r="AB186" i="6" s="1"/>
  <c r="AB187" i="6" s="1"/>
  <c r="AB188" i="6" s="1"/>
  <c r="AB189" i="6" s="1"/>
  <c r="AB190" i="6" s="1"/>
  <c r="AB191" i="6" s="1"/>
  <c r="AB192" i="6" s="1"/>
  <c r="AB193" i="6" s="1"/>
  <c r="AB194" i="6" s="1"/>
  <c r="AB195" i="6" s="1"/>
  <c r="AB196" i="6" s="1"/>
  <c r="AB197" i="6" s="1"/>
  <c r="AB198" i="6" s="1"/>
  <c r="AB199" i="6" s="1"/>
  <c r="AB200" i="6" s="1"/>
  <c r="AB201" i="6" s="1"/>
  <c r="AB202" i="6" s="1"/>
  <c r="AB203" i="6" s="1"/>
  <c r="AB204" i="6" s="1"/>
  <c r="AB205" i="6" s="1"/>
  <c r="AB206" i="6" s="1"/>
  <c r="AB207" i="6" s="1"/>
  <c r="AB208" i="6" s="1"/>
  <c r="AB209" i="6" s="1"/>
  <c r="AB210" i="6" s="1"/>
  <c r="AB211" i="6" s="1"/>
  <c r="AB212" i="6" s="1"/>
  <c r="AB213" i="6" s="1"/>
  <c r="AB214" i="6" s="1"/>
  <c r="AB215" i="6" s="1"/>
  <c r="AB16" i="6"/>
  <c r="E28" i="6"/>
  <c r="E27" i="6"/>
  <c r="K23" i="6"/>
  <c r="J23" i="6"/>
  <c r="I23" i="6"/>
  <c r="H23" i="6"/>
  <c r="K22" i="6"/>
  <c r="J22" i="6"/>
  <c r="I22" i="6"/>
  <c r="H22" i="6"/>
  <c r="K21" i="6"/>
  <c r="J21" i="6"/>
  <c r="I21" i="6"/>
  <c r="H21" i="6"/>
  <c r="K20" i="6"/>
  <c r="J20" i="6"/>
  <c r="I20" i="6"/>
  <c r="H20" i="6"/>
  <c r="K19" i="6"/>
  <c r="J19" i="6"/>
  <c r="I19" i="6"/>
  <c r="H19" i="6"/>
  <c r="K18" i="6"/>
  <c r="J18" i="6"/>
  <c r="I18" i="6"/>
  <c r="H18" i="6"/>
  <c r="K17" i="6"/>
  <c r="J17" i="6"/>
  <c r="I17" i="6"/>
  <c r="H17" i="6"/>
  <c r="K16" i="6"/>
  <c r="J16" i="6"/>
  <c r="I16" i="6"/>
  <c r="H16" i="6"/>
  <c r="K15" i="6"/>
  <c r="J15" i="6"/>
  <c r="I15" i="6"/>
  <c r="H15" i="6"/>
  <c r="M3" i="6" a="1"/>
  <c r="M11" i="6" s="1"/>
  <c r="M23" i="6" s="1"/>
  <c r="B2" i="6" a="1"/>
  <c r="H2" i="6" s="1"/>
  <c r="L4" i="1"/>
  <c r="L5" i="1"/>
  <c r="L6" i="1"/>
  <c r="L7" i="1"/>
  <c r="L8" i="1"/>
  <c r="L9" i="1"/>
  <c r="L10" i="1"/>
  <c r="L11" i="1"/>
  <c r="L3" i="1"/>
  <c r="E28" i="2"/>
  <c r="E27" i="2"/>
  <c r="M3" i="2" a="1"/>
  <c r="M9" i="2" s="1"/>
  <c r="M21" i="2" s="1"/>
  <c r="B2" i="2" a="1"/>
  <c r="G2" i="2" s="1"/>
  <c r="Q12" i="1"/>
  <c r="R12" i="1"/>
  <c r="S12" i="1"/>
  <c r="P12" i="1"/>
  <c r="M15" i="1" a="1"/>
  <c r="M15" i="1" s="1"/>
  <c r="D17" i="1"/>
  <c r="D18" i="1" s="1"/>
  <c r="Q15" i="1" s="1"/>
  <c r="D16" i="1"/>
  <c r="Q13" i="1" s="1"/>
  <c r="E16" i="1"/>
  <c r="E17" i="1" s="1"/>
  <c r="F16" i="1"/>
  <c r="F17" i="1" s="1"/>
  <c r="F18" i="1" s="1"/>
  <c r="S15" i="1" s="1"/>
  <c r="C16" i="1"/>
  <c r="C17" i="1" s="1"/>
  <c r="C18" i="1" s="1"/>
  <c r="P15" i="1" s="1"/>
  <c r="B2" i="1" a="1"/>
  <c r="B2" i="1" s="1"/>
  <c r="AB216" i="6" l="1"/>
  <c r="AB217" i="6"/>
  <c r="L15" i="6"/>
  <c r="L16" i="6"/>
  <c r="L17" i="6"/>
  <c r="Q17" i="6" s="1"/>
  <c r="L18" i="6"/>
  <c r="Q18" i="6" s="1"/>
  <c r="L20" i="6"/>
  <c r="L21" i="6"/>
  <c r="L22" i="6"/>
  <c r="Q22" i="6" s="1"/>
  <c r="L23" i="6"/>
  <c r="N23" i="6" s="1"/>
  <c r="Q21" i="6"/>
  <c r="Q15" i="6"/>
  <c r="Q20" i="6"/>
  <c r="E2" i="6"/>
  <c r="I2" i="6"/>
  <c r="M4" i="6"/>
  <c r="M16" i="6" s="1"/>
  <c r="M8" i="6"/>
  <c r="M20" i="6" s="1"/>
  <c r="L19" i="6"/>
  <c r="B2" i="6"/>
  <c r="F2" i="6"/>
  <c r="J2" i="6"/>
  <c r="M5" i="6"/>
  <c r="M17" i="6" s="1"/>
  <c r="M9" i="6"/>
  <c r="M21" i="6" s="1"/>
  <c r="N21" i="6" s="1"/>
  <c r="M6" i="6"/>
  <c r="M18" i="6" s="1"/>
  <c r="M10" i="6"/>
  <c r="M22" i="6" s="1"/>
  <c r="C2" i="6"/>
  <c r="G2" i="6"/>
  <c r="D2" i="6"/>
  <c r="M3" i="6"/>
  <c r="M15" i="6" s="1"/>
  <c r="N15" i="6" s="1"/>
  <c r="M7" i="6"/>
  <c r="M19" i="6" s="1"/>
  <c r="E2" i="2"/>
  <c r="I2" i="2"/>
  <c r="M3" i="2"/>
  <c r="M15" i="2" s="1"/>
  <c r="M7" i="2"/>
  <c r="M19" i="2" s="1"/>
  <c r="M11" i="2"/>
  <c r="M23" i="2" s="1"/>
  <c r="D2" i="2"/>
  <c r="H2" i="2"/>
  <c r="M6" i="2"/>
  <c r="M18" i="2" s="1"/>
  <c r="B2" i="2"/>
  <c r="F2" i="2"/>
  <c r="J2" i="2"/>
  <c r="M4" i="2"/>
  <c r="M16" i="2" s="1"/>
  <c r="M8" i="2"/>
  <c r="M20" i="2" s="1"/>
  <c r="M10" i="2"/>
  <c r="M22" i="2" s="1"/>
  <c r="C2" i="2"/>
  <c r="M5" i="2"/>
  <c r="M17" i="2" s="1"/>
  <c r="E18" i="1"/>
  <c r="R15" i="1" s="1"/>
  <c r="R14" i="1"/>
  <c r="S13" i="1"/>
  <c r="R13" i="1"/>
  <c r="S14" i="1"/>
  <c r="Q14" i="1"/>
  <c r="P14" i="1"/>
  <c r="P13" i="1"/>
  <c r="M18" i="1"/>
  <c r="M21" i="1"/>
  <c r="M17" i="1"/>
  <c r="M22" i="1"/>
  <c r="M20" i="1"/>
  <c r="M16" i="1"/>
  <c r="M23" i="1"/>
  <c r="M19" i="1"/>
  <c r="H14" i="1"/>
  <c r="C19" i="1"/>
  <c r="E19" i="1"/>
  <c r="J14" i="1"/>
  <c r="K14" i="1"/>
  <c r="F19" i="1"/>
  <c r="I14" i="1"/>
  <c r="D19" i="1"/>
  <c r="D2" i="1"/>
  <c r="E2" i="1"/>
  <c r="H2" i="1"/>
  <c r="G2" i="1"/>
  <c r="C2" i="1"/>
  <c r="I2" i="1"/>
  <c r="J2" i="1"/>
  <c r="F2" i="1"/>
  <c r="Q23" i="6" l="1"/>
  <c r="N16" i="6"/>
  <c r="Q16" i="6"/>
  <c r="R16" i="6" s="1"/>
  <c r="AB218" i="6"/>
  <c r="N17" i="6"/>
  <c r="N18" i="6"/>
  <c r="N22" i="6"/>
  <c r="R20" i="6"/>
  <c r="R21" i="6"/>
  <c r="L27" i="6"/>
  <c r="R22" i="6"/>
  <c r="R18" i="6"/>
  <c r="R15" i="6"/>
  <c r="L28" i="6"/>
  <c r="Q19" i="6"/>
  <c r="N19" i="6"/>
  <c r="R17" i="6"/>
  <c r="R23" i="6"/>
  <c r="N20" i="6"/>
  <c r="L28" i="2"/>
  <c r="L27" i="2"/>
  <c r="J23" i="2"/>
  <c r="J21" i="2"/>
  <c r="J19" i="2"/>
  <c r="J17" i="2"/>
  <c r="J22" i="2"/>
  <c r="J20" i="2"/>
  <c r="J18" i="2"/>
  <c r="J16" i="2"/>
  <c r="J15" i="2"/>
  <c r="K21" i="2"/>
  <c r="K22" i="2"/>
  <c r="K20" i="2"/>
  <c r="K18" i="2"/>
  <c r="K16" i="2"/>
  <c r="K15" i="2"/>
  <c r="K23" i="2"/>
  <c r="K19" i="2"/>
  <c r="K17" i="2"/>
  <c r="I22" i="2"/>
  <c r="I18" i="2"/>
  <c r="I23" i="2"/>
  <c r="I21" i="2"/>
  <c r="I19" i="2"/>
  <c r="I17" i="2"/>
  <c r="I20" i="2"/>
  <c r="I16" i="2"/>
  <c r="I15" i="2"/>
  <c r="H22" i="2"/>
  <c r="H20" i="2"/>
  <c r="H18" i="2"/>
  <c r="H16" i="2"/>
  <c r="H15" i="2"/>
  <c r="H23" i="2"/>
  <c r="H21" i="2"/>
  <c r="H19" i="2"/>
  <c r="H17" i="2"/>
  <c r="D20" i="1"/>
  <c r="Q16" i="1"/>
  <c r="F20" i="1"/>
  <c r="S16" i="1"/>
  <c r="E20" i="1"/>
  <c r="R16" i="1"/>
  <c r="C20" i="1"/>
  <c r="P16" i="1"/>
  <c r="I17" i="1"/>
  <c r="I19" i="1"/>
  <c r="I15" i="1"/>
  <c r="I16" i="1"/>
  <c r="I18" i="1"/>
  <c r="I20" i="1"/>
  <c r="J16" i="1"/>
  <c r="J17" i="1"/>
  <c r="J18" i="1"/>
  <c r="J19" i="1"/>
  <c r="J20" i="1"/>
  <c r="J15" i="1"/>
  <c r="K16" i="1"/>
  <c r="K17" i="1"/>
  <c r="K18" i="1"/>
  <c r="K19" i="1"/>
  <c r="K20" i="1"/>
  <c r="K15" i="1"/>
  <c r="H15" i="1"/>
  <c r="H16" i="1"/>
  <c r="H17" i="1"/>
  <c r="H18" i="1"/>
  <c r="H19" i="1"/>
  <c r="AB219" i="6" l="1"/>
  <c r="N24" i="6"/>
  <c r="N30" i="6"/>
  <c r="M28" i="6"/>
  <c r="M27" i="6"/>
  <c r="O18" i="6"/>
  <c r="O15" i="6"/>
  <c r="O17" i="6"/>
  <c r="O21" i="6"/>
  <c r="O23" i="6"/>
  <c r="O16" i="6"/>
  <c r="O20" i="6"/>
  <c r="O22" i="6"/>
  <c r="O19" i="6"/>
  <c r="R19" i="6"/>
  <c r="R24" i="6" s="1"/>
  <c r="L18" i="2"/>
  <c r="N18" i="2" s="1"/>
  <c r="L15" i="2"/>
  <c r="N15" i="2" s="1"/>
  <c r="L22" i="2"/>
  <c r="N22" i="2" s="1"/>
  <c r="L19" i="2"/>
  <c r="N19" i="2" s="1"/>
  <c r="L17" i="2"/>
  <c r="L20" i="2"/>
  <c r="L16" i="2"/>
  <c r="L21" i="2"/>
  <c r="L23" i="2"/>
  <c r="L17" i="1"/>
  <c r="N17" i="1" s="1"/>
  <c r="C21" i="1"/>
  <c r="P17" i="1"/>
  <c r="F21" i="1"/>
  <c r="S17" i="1"/>
  <c r="H20" i="1"/>
  <c r="E21" i="1"/>
  <c r="R17" i="1"/>
  <c r="D21" i="1"/>
  <c r="Q17" i="1"/>
  <c r="L20" i="1"/>
  <c r="N20" i="1" s="1"/>
  <c r="L16" i="1"/>
  <c r="N16" i="1" s="1"/>
  <c r="L19" i="1"/>
  <c r="N19" i="1" s="1"/>
  <c r="L15" i="1"/>
  <c r="N15" i="1" s="1"/>
  <c r="L18" i="1"/>
  <c r="N18" i="1" s="1"/>
  <c r="AB220" i="6" l="1"/>
  <c r="S15" i="6"/>
  <c r="S23" i="6"/>
  <c r="S18" i="6"/>
  <c r="S17" i="6"/>
  <c r="S20" i="6"/>
  <c r="S21" i="6"/>
  <c r="S22" i="6"/>
  <c r="S16" i="6"/>
  <c r="S19" i="6"/>
  <c r="O24" i="6"/>
  <c r="O25" i="6" s="1"/>
  <c r="N17" i="2"/>
  <c r="N21" i="2"/>
  <c r="N20" i="2"/>
  <c r="N23" i="2"/>
  <c r="N16" i="2"/>
  <c r="E22" i="1"/>
  <c r="R18" i="1"/>
  <c r="J21" i="1"/>
  <c r="C22" i="1"/>
  <c r="P18" i="1"/>
  <c r="H21" i="1"/>
  <c r="F22" i="1"/>
  <c r="S18" i="1"/>
  <c r="K21" i="1"/>
  <c r="D22" i="1"/>
  <c r="Q18" i="1"/>
  <c r="I21" i="1"/>
  <c r="AB221" i="6" l="1"/>
  <c r="I30" i="6"/>
  <c r="F28" i="6"/>
  <c r="F27" i="6"/>
  <c r="S24" i="6"/>
  <c r="S25" i="6" s="1"/>
  <c r="V14" i="6" s="1"/>
  <c r="V15" i="6" s="1"/>
  <c r="N24" i="2"/>
  <c r="C23" i="1"/>
  <c r="P19" i="1"/>
  <c r="H22" i="1"/>
  <c r="L22" i="1" s="1"/>
  <c r="N22" i="1" s="1"/>
  <c r="D23" i="1"/>
  <c r="Q19" i="1"/>
  <c r="I22" i="1"/>
  <c r="F23" i="1"/>
  <c r="S19" i="1"/>
  <c r="K22" i="1"/>
  <c r="L21" i="1"/>
  <c r="N21" i="1" s="1"/>
  <c r="E23" i="1"/>
  <c r="R19" i="1"/>
  <c r="J22" i="1"/>
  <c r="V17" i="6" l="1"/>
  <c r="V16" i="6"/>
  <c r="AD23" i="6" s="1"/>
  <c r="AD221" i="6"/>
  <c r="AB222" i="6"/>
  <c r="AD151" i="6"/>
  <c r="AC151" i="6"/>
  <c r="AC23" i="6"/>
  <c r="M28" i="2"/>
  <c r="M27" i="2"/>
  <c r="O22" i="2"/>
  <c r="O19" i="2"/>
  <c r="O18" i="2"/>
  <c r="O15" i="2"/>
  <c r="O20" i="2"/>
  <c r="O16" i="2"/>
  <c r="O21" i="2"/>
  <c r="O17" i="2"/>
  <c r="O23" i="2"/>
  <c r="Q20" i="1"/>
  <c r="I23" i="1"/>
  <c r="R20" i="1"/>
  <c r="J23" i="1"/>
  <c r="S20" i="1"/>
  <c r="K23" i="1"/>
  <c r="P20" i="1"/>
  <c r="H23" i="1"/>
  <c r="AC221" i="6" l="1"/>
  <c r="Z17" i="6"/>
  <c r="Z21" i="6"/>
  <c r="Y16" i="6"/>
  <c r="Y20" i="6"/>
  <c r="Y15" i="6"/>
  <c r="AC15" i="6"/>
  <c r="Z23" i="6"/>
  <c r="Y22" i="6"/>
  <c r="AD15" i="6"/>
  <c r="Z18" i="6"/>
  <c r="Z22" i="6"/>
  <c r="Y17" i="6"/>
  <c r="Y21" i="6"/>
  <c r="Z19" i="6"/>
  <c r="Y18" i="6"/>
  <c r="Z16" i="6"/>
  <c r="Z20" i="6"/>
  <c r="Z15" i="6"/>
  <c r="Y19" i="6"/>
  <c r="Y23" i="6"/>
  <c r="AC215" i="6"/>
  <c r="AD215" i="6"/>
  <c r="AD216" i="6"/>
  <c r="AD18" i="6"/>
  <c r="AC216" i="6"/>
  <c r="AD16" i="6"/>
  <c r="AC16" i="6"/>
  <c r="AD217" i="6"/>
  <c r="AD147" i="6"/>
  <c r="AD19" i="6"/>
  <c r="AC19" i="6"/>
  <c r="AD17" i="6"/>
  <c r="AC17" i="6"/>
  <c r="AC18" i="6"/>
  <c r="AC217" i="6"/>
  <c r="AC147" i="6"/>
  <c r="AC148" i="6"/>
  <c r="AC218" i="6"/>
  <c r="AC20" i="6"/>
  <c r="AD148" i="6"/>
  <c r="AD20" i="6"/>
  <c r="AD218" i="6"/>
  <c r="AD149" i="6"/>
  <c r="AD219" i="6"/>
  <c r="AC219" i="6"/>
  <c r="AC149" i="6"/>
  <c r="AD21" i="6"/>
  <c r="AC21" i="6"/>
  <c r="AC150" i="6"/>
  <c r="AC220" i="6"/>
  <c r="AD220" i="6"/>
  <c r="AC22" i="6"/>
  <c r="AD150" i="6"/>
  <c r="AD22" i="6"/>
  <c r="AB223" i="6"/>
  <c r="AC222" i="6"/>
  <c r="AD222" i="6"/>
  <c r="AC152" i="6"/>
  <c r="AD152" i="6"/>
  <c r="AC24" i="6"/>
  <c r="AD24" i="6"/>
  <c r="O24" i="2"/>
  <c r="O25" i="2" s="1"/>
  <c r="L23" i="1"/>
  <c r="N23" i="1" s="1"/>
  <c r="N24" i="1" s="1"/>
  <c r="AC223" i="6" l="1"/>
  <c r="AD223" i="6"/>
  <c r="AB224" i="6"/>
  <c r="AC153" i="6"/>
  <c r="AD153" i="6"/>
  <c r="AC25" i="6"/>
  <c r="AD25" i="6"/>
  <c r="I30" i="2"/>
  <c r="F27" i="2"/>
  <c r="F28" i="2"/>
  <c r="AC224" i="6" l="1"/>
  <c r="AD224" i="6"/>
  <c r="AB225" i="6"/>
  <c r="AD154" i="6"/>
  <c r="AC154" i="6"/>
  <c r="AC26" i="6"/>
  <c r="AD26" i="6"/>
  <c r="AD225" i="6" l="1"/>
  <c r="AB226" i="6"/>
  <c r="AC225" i="6"/>
  <c r="AC155" i="6"/>
  <c r="AD155" i="6"/>
  <c r="AC27" i="6"/>
  <c r="AD27" i="6"/>
  <c r="AB227" i="6" l="1"/>
  <c r="AC226" i="6"/>
  <c r="AD226" i="6"/>
  <c r="AC156" i="6"/>
  <c r="AD156" i="6"/>
  <c r="AD28" i="6"/>
  <c r="AC28" i="6"/>
  <c r="AC227" i="6" l="1"/>
  <c r="AD227" i="6"/>
  <c r="AB228" i="6"/>
  <c r="AC157" i="6"/>
  <c r="AD157" i="6"/>
  <c r="AD29" i="6"/>
  <c r="AC29" i="6"/>
  <c r="AC228" i="6" l="1"/>
  <c r="AD228" i="6"/>
  <c r="AB229" i="6"/>
  <c r="AD158" i="6"/>
  <c r="AC158" i="6"/>
  <c r="AC30" i="6"/>
  <c r="AD30" i="6"/>
  <c r="AD229" i="6" l="1"/>
  <c r="AB230" i="6"/>
  <c r="AC229" i="6"/>
  <c r="AC159" i="6"/>
  <c r="AD159" i="6"/>
  <c r="AD31" i="6"/>
  <c r="AC31" i="6"/>
  <c r="AB231" i="6" l="1"/>
  <c r="AC230" i="6"/>
  <c r="AD230" i="6"/>
  <c r="AC160" i="6"/>
  <c r="AD160" i="6"/>
  <c r="AD32" i="6"/>
  <c r="AC32" i="6"/>
  <c r="AC231" i="6" l="1"/>
  <c r="AD231" i="6"/>
  <c r="AB232" i="6"/>
  <c r="AC161" i="6"/>
  <c r="AD161" i="6"/>
  <c r="AC33" i="6"/>
  <c r="AD33" i="6"/>
  <c r="AC232" i="6" l="1"/>
  <c r="AD232" i="6"/>
  <c r="AB233" i="6"/>
  <c r="AD162" i="6"/>
  <c r="AC162" i="6"/>
  <c r="AC34" i="6"/>
  <c r="AD34" i="6"/>
  <c r="AD233" i="6" l="1"/>
  <c r="AB234" i="6"/>
  <c r="AC233" i="6"/>
  <c r="AC163" i="6"/>
  <c r="AD163" i="6"/>
  <c r="AC35" i="6"/>
  <c r="AD35" i="6"/>
  <c r="AB235" i="6" l="1"/>
  <c r="AC234" i="6"/>
  <c r="AD234" i="6"/>
  <c r="AC164" i="6"/>
  <c r="AD164" i="6"/>
  <c r="AC36" i="6"/>
  <c r="AD36" i="6"/>
  <c r="AC235" i="6" l="1"/>
  <c r="AD235" i="6"/>
  <c r="AB236" i="6"/>
  <c r="AC165" i="6"/>
  <c r="AD165" i="6"/>
  <c r="AD37" i="6"/>
  <c r="AC37" i="6"/>
  <c r="AC236" i="6" l="1"/>
  <c r="AD236" i="6"/>
  <c r="AB237" i="6"/>
  <c r="AD166" i="6"/>
  <c r="AC166" i="6"/>
  <c r="AC38" i="6"/>
  <c r="AD38" i="6"/>
  <c r="AD237" i="6" l="1"/>
  <c r="AB238" i="6"/>
  <c r="AC237" i="6"/>
  <c r="AD167" i="6"/>
  <c r="AC167" i="6"/>
  <c r="AC39" i="6"/>
  <c r="AD39" i="6"/>
  <c r="AB239" i="6" l="1"/>
  <c r="AC238" i="6"/>
  <c r="AD238" i="6"/>
  <c r="AD168" i="6"/>
  <c r="AC168" i="6"/>
  <c r="AC40" i="6"/>
  <c r="AD40" i="6"/>
  <c r="AC239" i="6" l="1"/>
  <c r="AD239" i="6"/>
  <c r="AB240" i="6"/>
  <c r="AC169" i="6"/>
  <c r="AD169" i="6"/>
  <c r="AC41" i="6"/>
  <c r="AD41" i="6"/>
  <c r="AC240" i="6" l="1"/>
  <c r="AD240" i="6"/>
  <c r="AB241" i="6"/>
  <c r="AC170" i="6"/>
  <c r="AD170" i="6"/>
  <c r="AD42" i="6"/>
  <c r="AC42" i="6"/>
  <c r="AD241" i="6" l="1"/>
  <c r="AB242" i="6"/>
  <c r="AC241" i="6"/>
  <c r="AC171" i="6"/>
  <c r="AD171" i="6"/>
  <c r="AC43" i="6"/>
  <c r="AD43" i="6"/>
  <c r="AB243" i="6" l="1"/>
  <c r="AC242" i="6"/>
  <c r="AD242" i="6"/>
  <c r="AC172" i="6"/>
  <c r="AD172" i="6"/>
  <c r="AC44" i="6"/>
  <c r="AD44" i="6"/>
  <c r="AC243" i="6" l="1"/>
  <c r="AD243" i="6"/>
  <c r="AB244" i="6"/>
  <c r="AD173" i="6"/>
  <c r="AC173" i="6"/>
  <c r="AD45" i="6"/>
  <c r="AC45" i="6"/>
  <c r="AC244" i="6" l="1"/>
  <c r="AD244" i="6"/>
  <c r="AB245" i="6"/>
  <c r="AD174" i="6"/>
  <c r="AC174" i="6"/>
  <c r="AD46" i="6"/>
  <c r="AC46" i="6"/>
  <c r="AD245" i="6" l="1"/>
  <c r="AB246" i="6"/>
  <c r="AC245" i="6"/>
  <c r="AC175" i="6"/>
  <c r="AD175" i="6"/>
  <c r="AC47" i="6"/>
  <c r="AD47" i="6"/>
  <c r="AB247" i="6" l="1"/>
  <c r="AC246" i="6"/>
  <c r="AD246" i="6"/>
  <c r="AC176" i="6"/>
  <c r="AD176" i="6"/>
  <c r="AD48" i="6"/>
  <c r="AC48" i="6"/>
  <c r="AC247" i="6" l="1"/>
  <c r="AD247" i="6"/>
  <c r="AB248" i="6"/>
  <c r="AC177" i="6"/>
  <c r="AD177" i="6"/>
  <c r="AC49" i="6"/>
  <c r="AD49" i="6"/>
  <c r="AC248" i="6" l="1"/>
  <c r="AD248" i="6"/>
  <c r="AB249" i="6"/>
  <c r="AD178" i="6"/>
  <c r="AC178" i="6"/>
  <c r="AD50" i="6"/>
  <c r="AC50" i="6"/>
  <c r="AD249" i="6" l="1"/>
  <c r="AB250" i="6"/>
  <c r="AC249" i="6"/>
  <c r="AD179" i="6"/>
  <c r="AC179" i="6"/>
  <c r="AC51" i="6"/>
  <c r="AD51" i="6"/>
  <c r="AB251" i="6" l="1"/>
  <c r="AC250" i="6"/>
  <c r="AD250" i="6"/>
  <c r="AD180" i="6"/>
  <c r="AC180" i="6"/>
  <c r="AC52" i="6"/>
  <c r="AD52" i="6"/>
  <c r="AC251" i="6" l="1"/>
  <c r="AD251" i="6"/>
  <c r="AB252" i="6"/>
  <c r="AD181" i="6"/>
  <c r="AC181" i="6"/>
  <c r="AD53" i="6"/>
  <c r="AC53" i="6"/>
  <c r="AC252" i="6" l="1"/>
  <c r="AD252" i="6"/>
  <c r="AB253" i="6"/>
  <c r="AC182" i="6"/>
  <c r="AD182" i="6"/>
  <c r="AD54" i="6"/>
  <c r="AC54" i="6"/>
  <c r="AD253" i="6" l="1"/>
  <c r="AB254" i="6"/>
  <c r="AC253" i="6"/>
  <c r="AC183" i="6"/>
  <c r="AD183" i="6"/>
  <c r="AC55" i="6"/>
  <c r="AD55" i="6"/>
  <c r="AB255" i="6" l="1"/>
  <c r="AC254" i="6"/>
  <c r="AD254" i="6"/>
  <c r="AC184" i="6"/>
  <c r="AD184" i="6"/>
  <c r="AC56" i="6"/>
  <c r="AD56" i="6"/>
  <c r="AC255" i="6" l="1"/>
  <c r="AD255" i="6"/>
  <c r="AB256" i="6"/>
  <c r="AD185" i="6"/>
  <c r="AC185" i="6"/>
  <c r="AC57" i="6"/>
  <c r="AD57" i="6"/>
  <c r="AC256" i="6" l="1"/>
  <c r="AD256" i="6"/>
  <c r="AB257" i="6"/>
  <c r="AC186" i="6"/>
  <c r="AD186" i="6"/>
  <c r="AC58" i="6"/>
  <c r="AD58" i="6"/>
  <c r="AD257" i="6" l="1"/>
  <c r="AB258" i="6"/>
  <c r="AC257" i="6"/>
  <c r="AC187" i="6"/>
  <c r="AD187" i="6"/>
  <c r="AC59" i="6"/>
  <c r="AD59" i="6"/>
  <c r="AB259" i="6" l="1"/>
  <c r="AC258" i="6"/>
  <c r="AD258" i="6"/>
  <c r="AD188" i="6"/>
  <c r="AC188" i="6"/>
  <c r="AC60" i="6"/>
  <c r="AD60" i="6"/>
  <c r="AC259" i="6" l="1"/>
  <c r="AD259" i="6"/>
  <c r="AB260" i="6"/>
  <c r="AD189" i="6"/>
  <c r="AC189" i="6"/>
  <c r="AD61" i="6"/>
  <c r="AC61" i="6"/>
  <c r="AC260" i="6" l="1"/>
  <c r="AD260" i="6"/>
  <c r="AB261" i="6"/>
  <c r="AC190" i="6"/>
  <c r="AD190" i="6"/>
  <c r="AD62" i="6"/>
  <c r="AC62" i="6"/>
  <c r="AD261" i="6" l="1"/>
  <c r="AB262" i="6"/>
  <c r="AC261" i="6"/>
  <c r="AC191" i="6"/>
  <c r="AD191" i="6"/>
  <c r="AC63" i="6"/>
  <c r="AD63" i="6"/>
  <c r="AB263" i="6" l="1"/>
  <c r="AC262" i="6"/>
  <c r="AD262" i="6"/>
  <c r="AC192" i="6"/>
  <c r="AD192" i="6"/>
  <c r="AC64" i="6"/>
  <c r="AD64" i="6"/>
  <c r="AC263" i="6" l="1"/>
  <c r="AD263" i="6"/>
  <c r="AB264" i="6"/>
  <c r="AC193" i="6"/>
  <c r="AD193" i="6"/>
  <c r="AC65" i="6"/>
  <c r="AD65" i="6"/>
  <c r="AC264" i="6" l="1"/>
  <c r="AD264" i="6"/>
  <c r="AB265" i="6"/>
  <c r="AC194" i="6"/>
  <c r="AD194" i="6"/>
  <c r="AD66" i="6"/>
  <c r="AC66" i="6"/>
  <c r="AD265" i="6" l="1"/>
  <c r="AB266" i="6"/>
  <c r="AC265" i="6"/>
  <c r="AC195" i="6"/>
  <c r="AD195" i="6"/>
  <c r="AC67" i="6"/>
  <c r="AD67" i="6"/>
  <c r="AB267" i="6" l="1"/>
  <c r="AC266" i="6"/>
  <c r="AD266" i="6"/>
  <c r="AC196" i="6"/>
  <c r="AD196" i="6"/>
  <c r="AC68" i="6"/>
  <c r="AD68" i="6"/>
  <c r="AC267" i="6" l="1"/>
  <c r="AD267" i="6"/>
  <c r="AB268" i="6"/>
  <c r="AD197" i="6"/>
  <c r="AC197" i="6"/>
  <c r="AD69" i="6"/>
  <c r="AC69" i="6"/>
  <c r="AC268" i="6" l="1"/>
  <c r="AD268" i="6"/>
  <c r="AB269" i="6"/>
  <c r="AC198" i="6"/>
  <c r="AD198" i="6"/>
  <c r="AD70" i="6"/>
  <c r="AC70" i="6"/>
  <c r="AD269" i="6" l="1"/>
  <c r="AB270" i="6"/>
  <c r="AC269" i="6"/>
  <c r="AC199" i="6"/>
  <c r="AD199" i="6"/>
  <c r="AC71" i="6"/>
  <c r="AD71" i="6"/>
  <c r="AB271" i="6" l="1"/>
  <c r="AC270" i="6"/>
  <c r="AD270" i="6"/>
  <c r="AC200" i="6"/>
  <c r="AD200" i="6"/>
  <c r="AC72" i="6"/>
  <c r="AD72" i="6"/>
  <c r="AC271" i="6" l="1"/>
  <c r="AD271" i="6"/>
  <c r="AB272" i="6"/>
  <c r="AD201" i="6"/>
  <c r="AC201" i="6"/>
  <c r="AC73" i="6"/>
  <c r="AD73" i="6"/>
  <c r="AC272" i="6" l="1"/>
  <c r="AD272" i="6"/>
  <c r="AB273" i="6"/>
  <c r="AC202" i="6"/>
  <c r="AD202" i="6"/>
  <c r="AD74" i="6"/>
  <c r="AC74" i="6"/>
  <c r="AD273" i="6" l="1"/>
  <c r="AB274" i="6"/>
  <c r="AC273" i="6"/>
  <c r="AD203" i="6"/>
  <c r="AC203" i="6"/>
  <c r="AC75" i="6"/>
  <c r="AD75" i="6"/>
  <c r="AB275" i="6" l="1"/>
  <c r="AC274" i="6"/>
  <c r="AD274" i="6"/>
  <c r="AC204" i="6"/>
  <c r="AD204" i="6"/>
  <c r="AC76" i="6"/>
  <c r="AD76" i="6"/>
  <c r="AC275" i="6" l="1"/>
  <c r="AD275" i="6"/>
  <c r="AB276" i="6"/>
  <c r="AC205" i="6"/>
  <c r="AD205" i="6"/>
  <c r="AD77" i="6"/>
  <c r="AC77" i="6"/>
  <c r="AC276" i="6" l="1"/>
  <c r="AD276" i="6"/>
  <c r="AB277" i="6"/>
  <c r="AC206" i="6"/>
  <c r="AD206" i="6"/>
  <c r="AD78" i="6"/>
  <c r="AC78" i="6"/>
  <c r="AD277" i="6" l="1"/>
  <c r="AB278" i="6"/>
  <c r="AC277" i="6"/>
  <c r="AD207" i="6"/>
  <c r="AC207" i="6"/>
  <c r="AC79" i="6"/>
  <c r="AD79" i="6"/>
  <c r="AB279" i="6" l="1"/>
  <c r="AC278" i="6"/>
  <c r="AD278" i="6"/>
  <c r="AD208" i="6"/>
  <c r="AC208" i="6"/>
  <c r="AC80" i="6"/>
  <c r="AD80" i="6"/>
  <c r="AC279" i="6" l="1"/>
  <c r="AD279" i="6"/>
  <c r="AB280" i="6"/>
  <c r="AC209" i="6"/>
  <c r="AD209" i="6"/>
  <c r="AC81" i="6"/>
  <c r="AD81" i="6"/>
  <c r="AC280" i="6" l="1"/>
  <c r="AD280" i="6"/>
  <c r="AB281" i="6"/>
  <c r="AD210" i="6"/>
  <c r="AC210" i="6"/>
  <c r="AD82" i="6"/>
  <c r="AC82" i="6"/>
  <c r="AD281" i="6" l="1"/>
  <c r="AB282" i="6"/>
  <c r="AC281" i="6"/>
  <c r="AC211" i="6"/>
  <c r="AD211" i="6"/>
  <c r="AC83" i="6"/>
  <c r="AD83" i="6"/>
  <c r="AB283" i="6" l="1"/>
  <c r="AC282" i="6"/>
  <c r="AD282" i="6"/>
  <c r="AD212" i="6"/>
  <c r="AC212" i="6"/>
  <c r="AC84" i="6"/>
  <c r="AD84" i="6"/>
  <c r="AC283" i="6" l="1"/>
  <c r="AD283" i="6"/>
  <c r="AB284" i="6"/>
  <c r="AC213" i="6"/>
  <c r="AD213" i="6"/>
  <c r="AD85" i="6"/>
  <c r="AC85" i="6"/>
  <c r="AC284" i="6" l="1"/>
  <c r="AD284" i="6"/>
  <c r="AB285" i="6"/>
  <c r="AC214" i="6"/>
  <c r="AD214" i="6"/>
  <c r="AC86" i="6"/>
  <c r="AD86" i="6"/>
  <c r="AD285" i="6" l="1"/>
  <c r="AB286" i="6"/>
  <c r="AC285" i="6"/>
  <c r="AC87" i="6"/>
  <c r="AD87" i="6"/>
  <c r="AB287" i="6" l="1"/>
  <c r="AC286" i="6"/>
  <c r="AD286" i="6"/>
  <c r="AC88" i="6"/>
  <c r="AD88" i="6"/>
  <c r="AC287" i="6" l="1"/>
  <c r="AD287" i="6"/>
  <c r="AB288" i="6"/>
  <c r="AC89" i="6"/>
  <c r="AD89" i="6"/>
  <c r="AC288" i="6" l="1"/>
  <c r="AD288" i="6"/>
  <c r="AB289" i="6"/>
  <c r="AD90" i="6"/>
  <c r="AC90" i="6"/>
  <c r="AD289" i="6" l="1"/>
  <c r="AB290" i="6"/>
  <c r="AC289" i="6"/>
  <c r="AC91" i="6"/>
  <c r="AD91" i="6"/>
  <c r="AB291" i="6" l="1"/>
  <c r="AC290" i="6"/>
  <c r="AD290" i="6"/>
  <c r="AC92" i="6"/>
  <c r="AD92" i="6"/>
  <c r="AC291" i="6" l="1"/>
  <c r="AD291" i="6"/>
  <c r="AB292" i="6"/>
  <c r="AD93" i="6"/>
  <c r="AC93" i="6"/>
  <c r="AC292" i="6" l="1"/>
  <c r="AD292" i="6"/>
  <c r="AB293" i="6"/>
  <c r="AC94" i="6"/>
  <c r="AD94" i="6"/>
  <c r="AD293" i="6" l="1"/>
  <c r="AB294" i="6"/>
  <c r="AC293" i="6"/>
  <c r="AC95" i="6"/>
  <c r="AD95" i="6"/>
  <c r="AB295" i="6" l="1"/>
  <c r="AC294" i="6"/>
  <c r="AD294" i="6"/>
  <c r="AD96" i="6"/>
  <c r="AC96" i="6"/>
  <c r="AC295" i="6" l="1"/>
  <c r="AD295" i="6"/>
  <c r="AB296" i="6"/>
  <c r="AC97" i="6"/>
  <c r="AD97" i="6"/>
  <c r="AC296" i="6" l="1"/>
  <c r="AD296" i="6"/>
  <c r="AB297" i="6"/>
  <c r="AC98" i="6"/>
  <c r="AD98" i="6"/>
  <c r="AD297" i="6" l="1"/>
  <c r="AB298" i="6"/>
  <c r="AC297" i="6"/>
  <c r="AC99" i="6"/>
  <c r="AD99" i="6"/>
  <c r="AB299" i="6" l="1"/>
  <c r="AC298" i="6"/>
  <c r="AD298" i="6"/>
  <c r="AD100" i="6"/>
  <c r="AC100" i="6"/>
  <c r="AC299" i="6" l="1"/>
  <c r="AD299" i="6"/>
  <c r="AB300" i="6"/>
  <c r="AD101" i="6"/>
  <c r="AC101" i="6"/>
  <c r="AC300" i="6" l="1"/>
  <c r="AD300" i="6"/>
  <c r="AB301" i="6"/>
  <c r="AD102" i="6"/>
  <c r="AC102" i="6"/>
  <c r="AD301" i="6" l="1"/>
  <c r="AB302" i="6"/>
  <c r="AC301" i="6"/>
  <c r="AC103" i="6"/>
  <c r="AD103" i="6"/>
  <c r="AB303" i="6" l="1"/>
  <c r="AC302" i="6"/>
  <c r="AD302" i="6"/>
  <c r="AD104" i="6"/>
  <c r="AC104" i="6"/>
  <c r="AC303" i="6" l="1"/>
  <c r="AD303" i="6"/>
  <c r="AB304" i="6"/>
  <c r="AD105" i="6"/>
  <c r="AC105" i="6"/>
  <c r="AC304" i="6" l="1"/>
  <c r="AD304" i="6"/>
  <c r="AB305" i="6"/>
  <c r="AC106" i="6"/>
  <c r="AD106" i="6"/>
  <c r="AD305" i="6" l="1"/>
  <c r="AB306" i="6"/>
  <c r="AC305" i="6"/>
  <c r="AC107" i="6"/>
  <c r="AD107" i="6"/>
  <c r="AB307" i="6" l="1"/>
  <c r="AC306" i="6"/>
  <c r="AD306" i="6"/>
  <c r="AC108" i="6"/>
  <c r="AD108" i="6"/>
  <c r="AC307" i="6" l="1"/>
  <c r="AD307" i="6"/>
  <c r="AB308" i="6"/>
  <c r="AD109" i="6"/>
  <c r="AC109" i="6"/>
  <c r="AC308" i="6" l="1"/>
  <c r="AD308" i="6"/>
  <c r="AB309" i="6"/>
  <c r="AD110" i="6"/>
  <c r="AC110" i="6"/>
  <c r="AD309" i="6" l="1"/>
  <c r="AB310" i="6"/>
  <c r="AC309" i="6"/>
  <c r="AC111" i="6"/>
  <c r="AD111" i="6"/>
  <c r="AB311" i="6" l="1"/>
  <c r="AC310" i="6"/>
  <c r="AD310" i="6"/>
  <c r="AC112" i="6"/>
  <c r="AD112" i="6"/>
  <c r="AC311" i="6" l="1"/>
  <c r="AD311" i="6"/>
  <c r="AB312" i="6"/>
  <c r="AD113" i="6"/>
  <c r="AC113" i="6"/>
  <c r="AC312" i="6" l="1"/>
  <c r="AD312" i="6"/>
  <c r="AB313" i="6"/>
  <c r="AD114" i="6"/>
  <c r="AC114" i="6"/>
  <c r="AD313" i="6" l="1"/>
  <c r="AB314" i="6"/>
  <c r="AC313" i="6"/>
  <c r="AC115" i="6"/>
  <c r="AD115" i="6"/>
  <c r="AB315" i="6" l="1"/>
  <c r="AC314" i="6"/>
  <c r="AD314" i="6"/>
  <c r="AC116" i="6"/>
  <c r="AD116" i="6"/>
  <c r="AC315" i="6" l="1"/>
  <c r="AD315" i="6"/>
  <c r="AB316" i="6"/>
  <c r="AD117" i="6"/>
  <c r="AC117" i="6"/>
  <c r="AC316" i="6" l="1"/>
  <c r="AD316" i="6"/>
  <c r="AB317" i="6"/>
  <c r="AD118" i="6"/>
  <c r="AC118" i="6"/>
  <c r="AD317" i="6" l="1"/>
  <c r="AB318" i="6"/>
  <c r="AC317" i="6"/>
  <c r="AC119" i="6"/>
  <c r="AD119" i="6"/>
  <c r="AB319" i="6" l="1"/>
  <c r="AC318" i="6"/>
  <c r="AD318" i="6"/>
  <c r="AD120" i="6"/>
  <c r="AC120" i="6"/>
  <c r="AC319" i="6" l="1"/>
  <c r="AD319" i="6"/>
  <c r="AB320" i="6"/>
  <c r="AD121" i="6"/>
  <c r="AC121" i="6"/>
  <c r="AC320" i="6" l="1"/>
  <c r="AD320" i="6"/>
  <c r="AB321" i="6"/>
  <c r="AC122" i="6"/>
  <c r="AD122" i="6"/>
  <c r="AD321" i="6" l="1"/>
  <c r="AB322" i="6"/>
  <c r="AC321" i="6"/>
  <c r="AC123" i="6"/>
  <c r="AD123" i="6"/>
  <c r="AB323" i="6" l="1"/>
  <c r="AC322" i="6"/>
  <c r="AD322" i="6"/>
  <c r="AC124" i="6"/>
  <c r="AD124" i="6"/>
  <c r="AC323" i="6" l="1"/>
  <c r="AD323" i="6"/>
  <c r="AB324" i="6"/>
  <c r="AC125" i="6"/>
  <c r="AD125" i="6"/>
  <c r="AC324" i="6" l="1"/>
  <c r="AD324" i="6"/>
  <c r="AB325" i="6"/>
  <c r="AD126" i="6"/>
  <c r="AC126" i="6"/>
  <c r="AD325" i="6" l="1"/>
  <c r="AB326" i="6"/>
  <c r="AC325" i="6"/>
  <c r="AC127" i="6"/>
  <c r="AD127" i="6"/>
  <c r="AB327" i="6" l="1"/>
  <c r="AC326" i="6"/>
  <c r="AD326" i="6"/>
  <c r="AD128" i="6"/>
  <c r="AC128" i="6"/>
  <c r="AC327" i="6" l="1"/>
  <c r="AD327" i="6"/>
  <c r="AB328" i="6"/>
  <c r="AD129" i="6"/>
  <c r="AC129" i="6"/>
  <c r="AC328" i="6" l="1"/>
  <c r="AD328" i="6"/>
  <c r="AB329" i="6"/>
  <c r="AC130" i="6"/>
  <c r="AD130" i="6"/>
  <c r="AC329" i="6" l="1"/>
  <c r="AD329" i="6"/>
  <c r="AB330" i="6"/>
  <c r="AC131" i="6"/>
  <c r="AD131" i="6"/>
  <c r="AD330" i="6" l="1"/>
  <c r="AB331" i="6"/>
  <c r="AC330" i="6"/>
  <c r="AC132" i="6"/>
  <c r="AD132" i="6"/>
  <c r="AB332" i="6" l="1"/>
  <c r="AC331" i="6"/>
  <c r="AD331" i="6"/>
  <c r="AD133" i="6"/>
  <c r="AC133" i="6"/>
  <c r="AC332" i="6" l="1"/>
  <c r="AD332" i="6"/>
  <c r="AB333" i="6"/>
  <c r="AD134" i="6"/>
  <c r="AC134" i="6"/>
  <c r="AC333" i="6" l="1"/>
  <c r="AD333" i="6"/>
  <c r="AB334" i="6"/>
  <c r="AC135" i="6"/>
  <c r="AD135" i="6"/>
  <c r="AD334" i="6" l="1"/>
  <c r="AB335" i="6"/>
  <c r="AC334" i="6"/>
  <c r="AC136" i="6"/>
  <c r="AD136" i="6"/>
  <c r="AB336" i="6" l="1"/>
  <c r="AC335" i="6"/>
  <c r="AD335" i="6"/>
  <c r="AD137" i="6"/>
  <c r="AC137" i="6"/>
  <c r="AC336" i="6" l="1"/>
  <c r="AD336" i="6"/>
  <c r="AB337" i="6"/>
  <c r="AD138" i="6"/>
  <c r="AC138" i="6"/>
  <c r="AC337" i="6" l="1"/>
  <c r="AD337" i="6"/>
  <c r="AB338" i="6"/>
  <c r="AC139" i="6"/>
  <c r="AD139" i="6"/>
  <c r="AD338" i="6" l="1"/>
  <c r="AB339" i="6"/>
  <c r="AC338" i="6"/>
  <c r="AC140" i="6"/>
  <c r="AD140" i="6"/>
  <c r="AB340" i="6" l="1"/>
  <c r="AC339" i="6"/>
  <c r="AD339" i="6"/>
  <c r="AD141" i="6"/>
  <c r="AC141" i="6"/>
  <c r="AC340" i="6" l="1"/>
  <c r="AD340" i="6"/>
  <c r="AB341" i="6"/>
  <c r="AD142" i="6"/>
  <c r="AC142" i="6"/>
  <c r="AC341" i="6" l="1"/>
  <c r="AD341" i="6"/>
  <c r="AB342" i="6"/>
  <c r="AC143" i="6"/>
  <c r="AD143" i="6"/>
  <c r="AD342" i="6" l="1"/>
  <c r="AB343" i="6"/>
  <c r="AC342" i="6"/>
  <c r="AC144" i="6"/>
  <c r="AD144" i="6"/>
  <c r="AB344" i="6" l="1"/>
  <c r="AC343" i="6"/>
  <c r="AD343" i="6"/>
  <c r="AC145" i="6"/>
  <c r="AD145" i="6"/>
  <c r="AC344" i="6" l="1"/>
  <c r="AD344" i="6"/>
  <c r="AB345" i="6"/>
  <c r="AC146" i="6"/>
  <c r="AD146" i="6"/>
  <c r="AC345" i="6" l="1"/>
  <c r="AD345" i="6"/>
  <c r="AB346" i="6"/>
  <c r="AD346" i="6" l="1"/>
  <c r="AB347" i="6"/>
  <c r="AC346" i="6"/>
  <c r="AB348" i="6" l="1"/>
  <c r="AC347" i="6"/>
  <c r="AD347" i="6"/>
  <c r="AC348" i="6" l="1"/>
  <c r="AB349" i="6"/>
  <c r="AD348" i="6"/>
  <c r="AC349" i="6" l="1"/>
  <c r="AD349" i="6"/>
  <c r="AB350" i="6"/>
  <c r="AD350" i="6" l="1"/>
  <c r="AB351" i="6"/>
  <c r="AC350" i="6"/>
  <c r="AB352" i="6" l="1"/>
  <c r="AC351" i="6"/>
  <c r="AD351" i="6"/>
  <c r="AC352" i="6" l="1"/>
  <c r="AD352" i="6"/>
  <c r="AB353" i="6"/>
  <c r="AC353" i="6" l="1"/>
  <c r="AD353" i="6"/>
  <c r="AB354" i="6"/>
  <c r="AD354" i="6" l="1"/>
  <c r="AB355" i="6"/>
  <c r="AC354" i="6"/>
  <c r="AB356" i="6" l="1"/>
  <c r="AC355" i="6"/>
  <c r="AD355" i="6"/>
  <c r="AC356" i="6" l="1"/>
  <c r="AD356" i="6"/>
  <c r="AB357" i="6"/>
  <c r="AC357" i="6" l="1"/>
  <c r="AD357" i="6"/>
  <c r="AB358" i="6"/>
  <c r="AD358" i="6" l="1"/>
  <c r="AB359" i="6"/>
  <c r="AC358" i="6"/>
  <c r="AB360" i="6" l="1"/>
  <c r="AC359" i="6"/>
  <c r="AD359" i="6"/>
  <c r="AC360" i="6" l="1"/>
  <c r="AD360" i="6"/>
  <c r="AB361" i="6"/>
  <c r="AC361" i="6" l="1"/>
  <c r="AD361" i="6"/>
  <c r="AB362" i="6"/>
  <c r="AD362" i="6" l="1"/>
  <c r="AB363" i="6"/>
  <c r="AC362" i="6"/>
  <c r="AB364" i="6" l="1"/>
  <c r="AC363" i="6"/>
  <c r="AD363" i="6"/>
  <c r="AC364" i="6" l="1"/>
  <c r="AD364" i="6"/>
  <c r="AB365" i="6"/>
  <c r="AC365" i="6" l="1"/>
  <c r="AD365" i="6"/>
  <c r="AB366" i="6"/>
  <c r="AD366" i="6" l="1"/>
  <c r="AB367" i="6"/>
  <c r="AC366" i="6"/>
  <c r="AB368" i="6" l="1"/>
  <c r="AC367" i="6"/>
  <c r="AD367" i="6"/>
  <c r="AC368" i="6" l="1"/>
  <c r="AD368" i="6"/>
  <c r="AB369" i="6"/>
  <c r="AC369" i="6" l="1"/>
  <c r="AD369" i="6"/>
  <c r="AB370" i="6"/>
  <c r="AD370" i="6" l="1"/>
  <c r="AB371" i="6"/>
  <c r="AC370" i="6"/>
  <c r="AB372" i="6" l="1"/>
  <c r="AC371" i="6"/>
  <c r="AD371" i="6"/>
  <c r="AC372" i="6" l="1"/>
  <c r="AD372" i="6"/>
  <c r="AB373" i="6"/>
  <c r="AC373" i="6" l="1"/>
  <c r="AD373" i="6"/>
  <c r="AB374" i="6"/>
  <c r="AD374" i="6" l="1"/>
  <c r="AB375" i="6"/>
  <c r="AC374" i="6"/>
  <c r="AB376" i="6" l="1"/>
  <c r="AC375" i="6"/>
  <c r="AD375" i="6"/>
  <c r="AC376" i="6" l="1"/>
  <c r="AD376" i="6"/>
  <c r="AB377" i="6"/>
  <c r="AC377" i="6" l="1"/>
  <c r="AD377" i="6"/>
  <c r="AB378" i="6"/>
  <c r="AD378" i="6" l="1"/>
  <c r="AB379" i="6"/>
  <c r="AC378" i="6"/>
  <c r="AB380" i="6" l="1"/>
  <c r="AC379" i="6"/>
  <c r="AD379" i="6"/>
  <c r="AC380" i="6" l="1"/>
  <c r="AD380" i="6"/>
  <c r="AB381" i="6"/>
  <c r="AC381" i="6" l="1"/>
  <c r="AD381" i="6"/>
  <c r="AB382" i="6"/>
  <c r="AD382" i="6" l="1"/>
  <c r="AB383" i="6"/>
  <c r="AC382" i="6"/>
  <c r="AB384" i="6" l="1"/>
  <c r="AC383" i="6"/>
  <c r="AD383" i="6"/>
  <c r="AC384" i="6" l="1"/>
  <c r="AD384" i="6"/>
  <c r="AB385" i="6"/>
  <c r="AC385" i="6" l="1"/>
  <c r="AD385" i="6"/>
  <c r="AB386" i="6"/>
  <c r="AD386" i="6" l="1"/>
  <c r="AB387" i="6"/>
  <c r="AC386" i="6"/>
  <c r="AB388" i="6" l="1"/>
  <c r="AC387" i="6"/>
  <c r="AD387" i="6"/>
  <c r="AC388" i="6" l="1"/>
  <c r="AD388" i="6"/>
  <c r="AB389" i="6"/>
  <c r="AC389" i="6" l="1"/>
  <c r="AD389" i="6"/>
  <c r="AB390" i="6"/>
  <c r="AD390" i="6" l="1"/>
  <c r="AB391" i="6"/>
  <c r="AC390" i="6"/>
  <c r="AB392" i="6" l="1"/>
  <c r="AC391" i="6"/>
  <c r="AD391" i="6"/>
  <c r="AC392" i="6" l="1"/>
  <c r="AD392" i="6"/>
  <c r="AB393" i="6"/>
  <c r="AC393" i="6" l="1"/>
  <c r="AD393" i="6"/>
  <c r="AB394" i="6"/>
  <c r="AD394" i="6" l="1"/>
  <c r="AB395" i="6"/>
  <c r="AC394" i="6"/>
  <c r="AB396" i="6" l="1"/>
  <c r="AC395" i="6"/>
  <c r="AD395" i="6"/>
  <c r="AC396" i="6" l="1"/>
  <c r="AD396" i="6"/>
  <c r="AB397" i="6"/>
  <c r="AC397" i="6" l="1"/>
  <c r="AD397" i="6"/>
  <c r="AB398" i="6"/>
  <c r="AD398" i="6" l="1"/>
  <c r="AB399" i="6"/>
  <c r="AC398" i="6"/>
  <c r="AB400" i="6" l="1"/>
  <c r="AC399" i="6"/>
  <c r="AD399" i="6"/>
  <c r="AC400" i="6" l="1"/>
  <c r="AD400" i="6"/>
  <c r="AB401" i="6"/>
  <c r="AC401" i="6" l="1"/>
  <c r="AD401" i="6"/>
  <c r="AB402" i="6"/>
  <c r="AD402" i="6" l="1"/>
  <c r="AB403" i="6"/>
  <c r="AC402" i="6"/>
  <c r="AB404" i="6" l="1"/>
  <c r="AC403" i="6"/>
  <c r="AD403" i="6"/>
  <c r="AB405" i="6" l="1"/>
  <c r="AC404" i="6"/>
  <c r="AD404" i="6"/>
  <c r="AC405" i="6" l="1"/>
  <c r="AB406" i="6"/>
  <c r="AD405" i="6"/>
  <c r="AD406" i="6" l="1"/>
  <c r="AB407" i="6"/>
  <c r="AC406" i="6"/>
  <c r="AB408" i="6" l="1"/>
  <c r="AC407" i="6"/>
  <c r="AD407" i="6"/>
  <c r="AD408" i="6" l="1"/>
  <c r="AB409" i="6"/>
  <c r="AC408" i="6"/>
  <c r="AC409" i="6" l="1"/>
  <c r="AD409" i="6"/>
  <c r="AB410" i="6"/>
  <c r="AD410" i="6" l="1"/>
  <c r="AC410" i="6"/>
  <c r="AB411" i="6"/>
  <c r="AB412" i="6" l="1"/>
  <c r="AC411" i="6"/>
  <c r="AD411" i="6"/>
  <c r="AC412" i="6" l="1"/>
  <c r="AD412" i="6"/>
  <c r="AB413" i="6"/>
  <c r="AC413" i="6" l="1"/>
  <c r="AB414" i="6"/>
  <c r="AD413" i="6"/>
  <c r="AD414" i="6" l="1"/>
  <c r="AC414" i="6"/>
  <c r="AB415" i="6"/>
  <c r="AB416" i="6" l="1"/>
  <c r="AD415" i="6"/>
  <c r="AC415" i="6"/>
  <c r="AD416" i="6" l="1"/>
  <c r="AB417" i="6"/>
  <c r="AC416" i="6"/>
  <c r="AC417" i="6" l="1"/>
  <c r="AD417" i="6"/>
  <c r="AB418" i="6"/>
  <c r="AD418" i="6" l="1"/>
  <c r="AC418" i="6"/>
  <c r="AB419" i="6"/>
  <c r="AB420" i="6" l="1"/>
  <c r="AC419" i="6"/>
  <c r="AD419" i="6"/>
  <c r="AB421" i="6" l="1"/>
  <c r="AD420" i="6"/>
  <c r="AC420" i="6"/>
  <c r="AC421" i="6" l="1"/>
  <c r="AD421" i="6"/>
  <c r="AB422" i="6"/>
  <c r="AD422" i="6" l="1"/>
  <c r="AB423" i="6"/>
  <c r="AC422" i="6"/>
  <c r="AB424" i="6" l="1"/>
  <c r="AB425" i="6" s="1"/>
  <c r="AC423" i="6"/>
  <c r="AD423" i="6"/>
  <c r="AC425" i="6" l="1"/>
  <c r="AB426" i="6"/>
  <c r="AD425" i="6"/>
  <c r="AD424" i="6"/>
  <c r="AC424" i="6"/>
  <c r="AC426" i="6" l="1"/>
  <c r="AD426" i="6"/>
  <c r="AB427" i="6"/>
  <c r="AB428" i="6" l="1"/>
  <c r="AC427" i="6"/>
  <c r="AD427" i="6"/>
  <c r="AC428" i="6" l="1"/>
  <c r="AB429" i="6"/>
  <c r="AD428" i="6"/>
  <c r="AB430" i="6" l="1"/>
  <c r="AC429" i="6"/>
  <c r="AD429" i="6"/>
  <c r="AB431" i="6" l="1"/>
  <c r="AC430" i="6"/>
  <c r="AD430" i="6"/>
  <c r="AD431" i="6" l="1"/>
  <c r="AB432" i="6"/>
  <c r="AC431" i="6"/>
  <c r="AB433" i="6" l="1"/>
  <c r="AD432" i="6"/>
  <c r="AC432" i="6"/>
  <c r="AB434" i="6" l="1"/>
  <c r="AD433" i="6"/>
  <c r="AC433" i="6"/>
  <c r="AB435" i="6" l="1"/>
  <c r="AC434" i="6"/>
  <c r="AD434" i="6"/>
  <c r="AB436" i="6" l="1"/>
  <c r="AD435" i="6"/>
  <c r="AC435" i="6"/>
  <c r="AD436" i="6" l="1"/>
  <c r="AB437" i="6"/>
  <c r="AC436" i="6"/>
  <c r="AD437" i="6" l="1"/>
  <c r="AB438" i="6"/>
  <c r="AC437" i="6"/>
  <c r="AB439" i="6" l="1"/>
  <c r="AC438" i="6"/>
  <c r="AD438" i="6"/>
  <c r="AC439" i="6" l="1"/>
  <c r="AB440" i="6"/>
  <c r="AD439" i="6"/>
  <c r="AC440" i="6" l="1"/>
  <c r="AD440" i="6"/>
  <c r="AB441" i="6"/>
  <c r="AD441" i="6" l="1"/>
  <c r="AC441" i="6"/>
  <c r="AB442" i="6"/>
  <c r="AB443" i="6" l="1"/>
  <c r="AD442" i="6"/>
  <c r="AC442" i="6"/>
  <c r="AD443" i="6" l="1"/>
  <c r="AB444" i="6"/>
  <c r="AC443" i="6"/>
  <c r="AD444" i="6" l="1"/>
  <c r="AC444" i="6"/>
  <c r="AB445" i="6"/>
  <c r="AD445" i="6" l="1"/>
  <c r="AB446" i="6"/>
  <c r="AC445" i="6"/>
  <c r="AD446" i="6" l="1"/>
  <c r="AC446" i="6"/>
  <c r="AB447" i="6"/>
  <c r="AB448" i="6" l="1"/>
  <c r="AC447" i="6"/>
  <c r="AD447" i="6"/>
  <c r="AD448" i="6" l="1"/>
  <c r="AB449" i="6"/>
  <c r="AC448" i="6"/>
  <c r="AD449" i="6" l="1"/>
  <c r="AB450" i="6"/>
  <c r="AC449" i="6"/>
  <c r="AD450" i="6" l="1"/>
  <c r="AB451" i="6"/>
  <c r="AC450" i="6"/>
  <c r="AB452" i="6" l="1"/>
  <c r="AC451" i="6"/>
  <c r="AD451" i="6"/>
  <c r="AD452" i="6" l="1"/>
  <c r="AC452" i="6"/>
  <c r="AB453" i="6"/>
  <c r="AB454" i="6" l="1"/>
  <c r="AD453" i="6"/>
  <c r="AC453" i="6"/>
  <c r="AD454" i="6" l="1"/>
  <c r="AC454" i="6"/>
  <c r="AB455" i="6"/>
  <c r="AB456" i="6" l="1"/>
  <c r="AD455" i="6"/>
  <c r="AC455" i="6"/>
  <c r="AD456" i="6" l="1"/>
  <c r="AC456" i="6"/>
  <c r="AB457" i="6"/>
  <c r="AB458" i="6" l="1"/>
  <c r="AD457" i="6"/>
  <c r="AC457" i="6"/>
  <c r="AD458" i="6" l="1"/>
  <c r="AC458" i="6"/>
  <c r="AB459" i="6"/>
  <c r="AB460" i="6" l="1"/>
  <c r="AC459" i="6"/>
  <c r="AD459" i="6"/>
  <c r="AD460" i="6" l="1"/>
  <c r="AC460" i="6"/>
  <c r="AB461" i="6"/>
  <c r="AC461" i="6" l="1"/>
  <c r="AB462" i="6"/>
  <c r="AD461" i="6"/>
  <c r="AC462" i="6" l="1"/>
  <c r="AD462" i="6"/>
  <c r="AB463" i="6"/>
  <c r="AC463" i="6" l="1"/>
  <c r="AD463" i="6"/>
  <c r="AB464" i="6"/>
  <c r="AC464" i="6" l="1"/>
  <c r="AD464" i="6"/>
  <c r="AB465" i="6"/>
  <c r="AB466" i="6" l="1"/>
  <c r="AD465" i="6"/>
  <c r="AC465" i="6"/>
  <c r="AD466" i="6" l="1"/>
  <c r="AC466" i="6"/>
  <c r="AB467" i="6"/>
  <c r="AD467" i="6" l="1"/>
  <c r="AB468" i="6"/>
  <c r="AC467" i="6"/>
  <c r="AC468" i="6" l="1"/>
  <c r="AB469" i="6"/>
  <c r="AD468" i="6"/>
  <c r="AB470" i="6" l="1"/>
  <c r="AC469" i="6"/>
  <c r="AD469" i="6"/>
  <c r="AB471" i="6" l="1"/>
  <c r="AC470" i="6"/>
  <c r="AD470" i="6"/>
  <c r="AC471" i="6" l="1"/>
  <c r="AD471" i="6"/>
  <c r="AB472" i="6"/>
  <c r="AB473" i="6" l="1"/>
  <c r="AC472" i="6"/>
  <c r="AD472" i="6"/>
  <c r="AB474" i="6" l="1"/>
  <c r="AD473" i="6"/>
  <c r="AC473" i="6"/>
  <c r="AB475" i="6" l="1"/>
  <c r="AC474" i="6"/>
  <c r="AD474" i="6"/>
  <c r="AC475" i="6" l="1"/>
  <c r="AD475" i="6"/>
  <c r="AB476" i="6"/>
  <c r="AB477" i="6" l="1"/>
  <c r="AC476" i="6"/>
  <c r="AD476" i="6"/>
  <c r="AD477" i="6" l="1"/>
  <c r="AC477" i="6"/>
  <c r="AB478" i="6"/>
  <c r="AC478" i="6" l="1"/>
  <c r="AB479" i="6"/>
  <c r="AD478" i="6"/>
  <c r="AB480" i="6" l="1"/>
  <c r="AC479" i="6"/>
  <c r="AD479" i="6"/>
  <c r="AD480" i="6" l="1"/>
  <c r="AC480" i="6"/>
  <c r="AB481" i="6"/>
  <c r="AC481" i="6" l="1"/>
  <c r="AB482" i="6"/>
  <c r="AD481" i="6"/>
  <c r="AD482" i="6" l="1"/>
  <c r="AC482" i="6"/>
  <c r="AB483" i="6"/>
  <c r="AB484" i="6" l="1"/>
  <c r="AD483" i="6"/>
  <c r="AC483" i="6"/>
  <c r="AD484" i="6" l="1"/>
  <c r="AB485" i="6"/>
  <c r="AC484" i="6"/>
  <c r="AC485" i="6" l="1"/>
  <c r="AD485" i="6"/>
  <c r="AB486" i="6"/>
  <c r="AD486" i="6" l="1"/>
  <c r="AB487" i="6"/>
  <c r="AC486" i="6"/>
  <c r="AB488" i="6" l="1"/>
  <c r="AC487" i="6"/>
  <c r="AD487" i="6"/>
  <c r="AC488" i="6" l="1"/>
  <c r="AD488" i="6"/>
  <c r="AB489" i="6"/>
  <c r="AC489" i="6" l="1"/>
  <c r="AB490" i="6"/>
  <c r="AD489" i="6"/>
  <c r="AD490" i="6" l="1"/>
  <c r="AB491" i="6"/>
  <c r="AC490" i="6"/>
  <c r="AB492" i="6" l="1"/>
  <c r="AC491" i="6"/>
  <c r="AD491" i="6"/>
  <c r="AD492" i="6" l="1"/>
  <c r="AB493" i="6"/>
  <c r="AC492" i="6"/>
  <c r="AC493" i="6" l="1"/>
  <c r="AB494" i="6"/>
  <c r="AD493" i="6"/>
  <c r="AD494" i="6" l="1"/>
  <c r="AC494" i="6"/>
  <c r="AB495" i="6"/>
  <c r="AB496" i="6" l="1"/>
  <c r="AD495" i="6"/>
  <c r="AC495" i="6"/>
  <c r="AB497" i="6" l="1"/>
  <c r="AC496" i="6"/>
  <c r="AD496" i="6"/>
  <c r="AD497" i="6" l="1"/>
  <c r="AC497" i="6"/>
  <c r="AB498" i="6"/>
  <c r="AC498" i="6" l="1"/>
  <c r="AB499" i="6"/>
  <c r="AD498" i="6"/>
  <c r="AB500" i="6" l="1"/>
  <c r="AD499" i="6"/>
  <c r="AC499" i="6"/>
  <c r="AB501" i="6" l="1"/>
  <c r="AC500" i="6"/>
  <c r="AD500" i="6"/>
  <c r="AD501" i="6" l="1"/>
  <c r="AC501" i="6"/>
  <c r="AB502" i="6"/>
  <c r="AC502" i="6" l="1"/>
  <c r="AD502" i="6"/>
  <c r="AB503" i="6"/>
  <c r="AC503" i="6" l="1"/>
  <c r="AB504" i="6"/>
  <c r="AD503" i="6"/>
  <c r="AC504" i="6" l="1"/>
  <c r="AB505" i="6"/>
  <c r="AD504" i="6"/>
  <c r="AD505" i="6" l="1"/>
  <c r="AC505" i="6"/>
  <c r="AB506" i="6"/>
  <c r="AC506" i="6" l="1"/>
  <c r="AB507" i="6"/>
  <c r="AD506" i="6"/>
  <c r="AD507" i="6" l="1"/>
  <c r="AB508" i="6"/>
  <c r="AC507" i="6"/>
  <c r="AB509" i="6" l="1"/>
  <c r="AC508" i="6"/>
  <c r="AD508" i="6"/>
  <c r="AD509" i="6" l="1"/>
  <c r="AC509" i="6"/>
  <c r="AB510" i="6"/>
  <c r="AC510" i="6" l="1"/>
  <c r="AD510" i="6"/>
  <c r="AB511" i="6"/>
  <c r="AD511" i="6" l="1"/>
  <c r="AB512" i="6"/>
  <c r="AC511" i="6"/>
  <c r="AB513" i="6" l="1"/>
  <c r="AD512" i="6"/>
  <c r="AC512" i="6"/>
  <c r="AD513" i="6" l="1"/>
  <c r="AC513" i="6"/>
  <c r="AB514" i="6"/>
  <c r="AC514" i="6" l="1"/>
  <c r="AB515" i="6"/>
  <c r="AD514" i="6"/>
  <c r="AD515" i="6" l="1"/>
  <c r="AC515" i="6"/>
</calcChain>
</file>

<file path=xl/sharedStrings.xml><?xml version="1.0" encoding="utf-8"?>
<sst xmlns="http://schemas.openxmlformats.org/spreadsheetml/2006/main" count="114" uniqueCount="41">
  <si>
    <t>Aaa</t>
  </si>
  <si>
    <t>Aa</t>
  </si>
  <si>
    <t>A</t>
  </si>
  <si>
    <t>Baa</t>
  </si>
  <si>
    <t>Ba</t>
  </si>
  <si>
    <t>B</t>
  </si>
  <si>
    <t>Caa</t>
  </si>
  <si>
    <t>Ca-C</t>
  </si>
  <si>
    <t>Default</t>
  </si>
  <si>
    <t>Taxas  de juro</t>
  </si>
  <si>
    <t>Prazo</t>
  </si>
  <si>
    <t xml:space="preserve"> CF</t>
  </si>
  <si>
    <t xml:space="preserve"> VA</t>
  </si>
  <si>
    <t>Média</t>
  </si>
  <si>
    <t>PROB</t>
  </si>
  <si>
    <t>B1</t>
  </si>
  <si>
    <t>B2</t>
  </si>
  <si>
    <t>B3</t>
  </si>
  <si>
    <t>Variância</t>
  </si>
  <si>
    <t>Desv-Pad</t>
  </si>
  <si>
    <t>Dist Norm</t>
  </si>
  <si>
    <t>VAR5%</t>
  </si>
  <si>
    <t>VAR1%</t>
  </si>
  <si>
    <t>Dist Real</t>
  </si>
  <si>
    <t>RAROC</t>
  </si>
  <si>
    <t>EL</t>
  </si>
  <si>
    <t>LOSS</t>
  </si>
  <si>
    <t>Perda</t>
  </si>
  <si>
    <t>Perda esp.</t>
  </si>
  <si>
    <t>DEV. PERD</t>
  </si>
  <si>
    <t>varperda</t>
  </si>
  <si>
    <t>LND</t>
  </si>
  <si>
    <t>VAR95%</t>
  </si>
  <si>
    <t>VAR97,5%</t>
  </si>
  <si>
    <t>VARLOG</t>
  </si>
  <si>
    <t>SDV(LOG)</t>
  </si>
  <si>
    <t>E(LOG)</t>
  </si>
  <si>
    <t>(SD/E)^2+1</t>
  </si>
  <si>
    <t>RAROC'</t>
  </si>
  <si>
    <t>VAR99%</t>
  </si>
  <si>
    <t>VAR9%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</si>
</sst>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">
    <xf numFmtId="0" fontId="0" fillId="0" borderId="0" xfId="0"/>
    <xf numFmtId="10" fontId="0" fillId="0" borderId="0" xfId="0" applyNumberFormat="1"/>
    <xf numFmtId="10" fontId="0" fillId="0" borderId="0" xfId="42" applyNumberFormat="1" applyFont="1"/>
    <xf numFmtId="164" fontId="0" fillId="0" borderId="0" xfId="42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Credmetrics_Aa!$AC$14</c:f>
              <c:strCache>
                <c:ptCount val="1"/>
                <c:pt idx="0">
                  <c:v>LND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Credmetrics_Aa!$AB$15:$AB$515</c:f>
              <c:numCache>
                <c:formatCode>General</c:formatCode>
                <c:ptCount val="501"/>
                <c:pt idx="0">
                  <c:v>1E-4</c:v>
                </c:pt>
                <c:pt idx="1">
                  <c:v>1.01E-2</c:v>
                </c:pt>
                <c:pt idx="2">
                  <c:v>2.01E-2</c:v>
                </c:pt>
                <c:pt idx="3">
                  <c:v>3.0100000000000002E-2</c:v>
                </c:pt>
                <c:pt idx="4">
                  <c:v>4.0100000000000004E-2</c:v>
                </c:pt>
                <c:pt idx="5">
                  <c:v>5.0100000000000006E-2</c:v>
                </c:pt>
                <c:pt idx="6">
                  <c:v>6.0100000000000008E-2</c:v>
                </c:pt>
                <c:pt idx="7">
                  <c:v>7.010000000000001E-2</c:v>
                </c:pt>
                <c:pt idx="8">
                  <c:v>8.0100000000000005E-2</c:v>
                </c:pt>
                <c:pt idx="9">
                  <c:v>9.01E-2</c:v>
                </c:pt>
                <c:pt idx="10">
                  <c:v>0.10009999999999999</c:v>
                </c:pt>
                <c:pt idx="11">
                  <c:v>0.11009999999999999</c:v>
                </c:pt>
                <c:pt idx="12">
                  <c:v>0.12009999999999998</c:v>
                </c:pt>
                <c:pt idx="13">
                  <c:v>0.13009999999999999</c:v>
                </c:pt>
                <c:pt idx="14">
                  <c:v>0.1401</c:v>
                </c:pt>
                <c:pt idx="15">
                  <c:v>0.15010000000000001</c:v>
                </c:pt>
                <c:pt idx="16">
                  <c:v>0.16010000000000002</c:v>
                </c:pt>
                <c:pt idx="17">
                  <c:v>0.17010000000000003</c:v>
                </c:pt>
                <c:pt idx="18">
                  <c:v>0.18010000000000004</c:v>
                </c:pt>
                <c:pt idx="19">
                  <c:v>0.19010000000000005</c:v>
                </c:pt>
                <c:pt idx="20">
                  <c:v>0.20010000000000006</c:v>
                </c:pt>
                <c:pt idx="21">
                  <c:v>0.21010000000000006</c:v>
                </c:pt>
                <c:pt idx="22">
                  <c:v>0.22010000000000007</c:v>
                </c:pt>
                <c:pt idx="23">
                  <c:v>0.23010000000000008</c:v>
                </c:pt>
                <c:pt idx="24">
                  <c:v>0.24010000000000009</c:v>
                </c:pt>
                <c:pt idx="25">
                  <c:v>0.2501000000000001</c:v>
                </c:pt>
                <c:pt idx="26">
                  <c:v>0.26010000000000011</c:v>
                </c:pt>
                <c:pt idx="27">
                  <c:v>0.27010000000000012</c:v>
                </c:pt>
                <c:pt idx="28">
                  <c:v>0.28010000000000013</c:v>
                </c:pt>
                <c:pt idx="29">
                  <c:v>0.29010000000000014</c:v>
                </c:pt>
                <c:pt idx="30">
                  <c:v>0.30010000000000014</c:v>
                </c:pt>
                <c:pt idx="31">
                  <c:v>0.31010000000000015</c:v>
                </c:pt>
                <c:pt idx="32">
                  <c:v>0.32010000000000016</c:v>
                </c:pt>
                <c:pt idx="33">
                  <c:v>0.33010000000000017</c:v>
                </c:pt>
                <c:pt idx="34">
                  <c:v>0.34010000000000018</c:v>
                </c:pt>
                <c:pt idx="35">
                  <c:v>0.35010000000000019</c:v>
                </c:pt>
                <c:pt idx="36">
                  <c:v>0.3601000000000002</c:v>
                </c:pt>
                <c:pt idx="37">
                  <c:v>0.37010000000000021</c:v>
                </c:pt>
                <c:pt idx="38">
                  <c:v>0.38010000000000022</c:v>
                </c:pt>
                <c:pt idx="39">
                  <c:v>0.39010000000000022</c:v>
                </c:pt>
                <c:pt idx="40">
                  <c:v>0.40010000000000023</c:v>
                </c:pt>
                <c:pt idx="41">
                  <c:v>0.41010000000000024</c:v>
                </c:pt>
                <c:pt idx="42">
                  <c:v>0.42010000000000025</c:v>
                </c:pt>
                <c:pt idx="43">
                  <c:v>0.43010000000000026</c:v>
                </c:pt>
                <c:pt idx="44">
                  <c:v>0.44010000000000027</c:v>
                </c:pt>
                <c:pt idx="45">
                  <c:v>0.45010000000000028</c:v>
                </c:pt>
                <c:pt idx="46">
                  <c:v>0.46010000000000029</c:v>
                </c:pt>
                <c:pt idx="47">
                  <c:v>0.4701000000000003</c:v>
                </c:pt>
                <c:pt idx="48">
                  <c:v>0.4801000000000003</c:v>
                </c:pt>
                <c:pt idx="49">
                  <c:v>0.49010000000000031</c:v>
                </c:pt>
                <c:pt idx="50">
                  <c:v>0.50010000000000032</c:v>
                </c:pt>
                <c:pt idx="51">
                  <c:v>0.51010000000000033</c:v>
                </c:pt>
                <c:pt idx="52">
                  <c:v>0.52010000000000034</c:v>
                </c:pt>
                <c:pt idx="53">
                  <c:v>0.53010000000000035</c:v>
                </c:pt>
                <c:pt idx="54">
                  <c:v>0.54010000000000036</c:v>
                </c:pt>
                <c:pt idx="55">
                  <c:v>0.55010000000000037</c:v>
                </c:pt>
                <c:pt idx="56">
                  <c:v>0.56010000000000038</c:v>
                </c:pt>
                <c:pt idx="57">
                  <c:v>0.57010000000000038</c:v>
                </c:pt>
                <c:pt idx="58">
                  <c:v>0.58010000000000039</c:v>
                </c:pt>
                <c:pt idx="59">
                  <c:v>0.5901000000000004</c:v>
                </c:pt>
                <c:pt idx="60">
                  <c:v>0.60010000000000041</c:v>
                </c:pt>
                <c:pt idx="61">
                  <c:v>0.61010000000000042</c:v>
                </c:pt>
                <c:pt idx="62">
                  <c:v>0.62010000000000043</c:v>
                </c:pt>
                <c:pt idx="63">
                  <c:v>0.63010000000000044</c:v>
                </c:pt>
                <c:pt idx="64">
                  <c:v>0.64010000000000045</c:v>
                </c:pt>
                <c:pt idx="65">
                  <c:v>0.65010000000000046</c:v>
                </c:pt>
                <c:pt idx="66">
                  <c:v>0.66010000000000046</c:v>
                </c:pt>
                <c:pt idx="67">
                  <c:v>0.67010000000000047</c:v>
                </c:pt>
                <c:pt idx="68">
                  <c:v>0.68010000000000048</c:v>
                </c:pt>
                <c:pt idx="69">
                  <c:v>0.69010000000000049</c:v>
                </c:pt>
                <c:pt idx="70">
                  <c:v>0.7001000000000005</c:v>
                </c:pt>
                <c:pt idx="71">
                  <c:v>0.71010000000000051</c:v>
                </c:pt>
                <c:pt idx="72">
                  <c:v>0.72010000000000052</c:v>
                </c:pt>
                <c:pt idx="73">
                  <c:v>0.73010000000000053</c:v>
                </c:pt>
                <c:pt idx="74">
                  <c:v>0.74010000000000054</c:v>
                </c:pt>
                <c:pt idx="75">
                  <c:v>0.75010000000000054</c:v>
                </c:pt>
                <c:pt idx="76">
                  <c:v>0.76010000000000055</c:v>
                </c:pt>
                <c:pt idx="77">
                  <c:v>0.77010000000000056</c:v>
                </c:pt>
                <c:pt idx="78">
                  <c:v>0.78010000000000057</c:v>
                </c:pt>
                <c:pt idx="79">
                  <c:v>0.79010000000000058</c:v>
                </c:pt>
                <c:pt idx="80">
                  <c:v>0.80010000000000059</c:v>
                </c:pt>
                <c:pt idx="81">
                  <c:v>0.8101000000000006</c:v>
                </c:pt>
                <c:pt idx="82">
                  <c:v>0.82010000000000061</c:v>
                </c:pt>
                <c:pt idx="83">
                  <c:v>0.83010000000000062</c:v>
                </c:pt>
                <c:pt idx="84">
                  <c:v>0.84010000000000062</c:v>
                </c:pt>
                <c:pt idx="85">
                  <c:v>0.85010000000000063</c:v>
                </c:pt>
                <c:pt idx="86">
                  <c:v>0.86010000000000064</c:v>
                </c:pt>
                <c:pt idx="87">
                  <c:v>0.87010000000000065</c:v>
                </c:pt>
                <c:pt idx="88">
                  <c:v>0.88010000000000066</c:v>
                </c:pt>
                <c:pt idx="89">
                  <c:v>0.89010000000000067</c:v>
                </c:pt>
                <c:pt idx="90">
                  <c:v>0.90010000000000068</c:v>
                </c:pt>
                <c:pt idx="91">
                  <c:v>0.91010000000000069</c:v>
                </c:pt>
                <c:pt idx="92">
                  <c:v>0.9201000000000007</c:v>
                </c:pt>
                <c:pt idx="93">
                  <c:v>0.9301000000000007</c:v>
                </c:pt>
                <c:pt idx="94">
                  <c:v>0.94010000000000071</c:v>
                </c:pt>
                <c:pt idx="95">
                  <c:v>0.95010000000000072</c:v>
                </c:pt>
                <c:pt idx="96">
                  <c:v>0.96010000000000073</c:v>
                </c:pt>
                <c:pt idx="97">
                  <c:v>0.97010000000000074</c:v>
                </c:pt>
                <c:pt idx="98">
                  <c:v>0.98010000000000075</c:v>
                </c:pt>
                <c:pt idx="99">
                  <c:v>0.99010000000000076</c:v>
                </c:pt>
                <c:pt idx="100">
                  <c:v>1.0001000000000007</c:v>
                </c:pt>
                <c:pt idx="101">
                  <c:v>1.0101000000000007</c:v>
                </c:pt>
                <c:pt idx="102">
                  <c:v>1.0201000000000007</c:v>
                </c:pt>
                <c:pt idx="103">
                  <c:v>1.0301000000000007</c:v>
                </c:pt>
                <c:pt idx="104">
                  <c:v>1.0401000000000007</c:v>
                </c:pt>
                <c:pt idx="105">
                  <c:v>1.0501000000000007</c:v>
                </c:pt>
                <c:pt idx="106">
                  <c:v>1.0601000000000007</c:v>
                </c:pt>
                <c:pt idx="107">
                  <c:v>1.0701000000000007</c:v>
                </c:pt>
                <c:pt idx="108">
                  <c:v>1.0801000000000007</c:v>
                </c:pt>
                <c:pt idx="109">
                  <c:v>1.0901000000000007</c:v>
                </c:pt>
                <c:pt idx="110">
                  <c:v>1.1001000000000007</c:v>
                </c:pt>
                <c:pt idx="111">
                  <c:v>1.1101000000000008</c:v>
                </c:pt>
                <c:pt idx="112">
                  <c:v>1.1201000000000008</c:v>
                </c:pt>
                <c:pt idx="113">
                  <c:v>1.1301000000000008</c:v>
                </c:pt>
                <c:pt idx="114">
                  <c:v>1.1401000000000008</c:v>
                </c:pt>
                <c:pt idx="115">
                  <c:v>1.1501000000000008</c:v>
                </c:pt>
                <c:pt idx="116">
                  <c:v>1.1601000000000008</c:v>
                </c:pt>
                <c:pt idx="117">
                  <c:v>1.1701000000000008</c:v>
                </c:pt>
                <c:pt idx="118">
                  <c:v>1.1801000000000008</c:v>
                </c:pt>
                <c:pt idx="119">
                  <c:v>1.1901000000000008</c:v>
                </c:pt>
                <c:pt idx="120">
                  <c:v>1.2001000000000008</c:v>
                </c:pt>
                <c:pt idx="121">
                  <c:v>1.2101000000000008</c:v>
                </c:pt>
                <c:pt idx="122">
                  <c:v>1.2201000000000009</c:v>
                </c:pt>
                <c:pt idx="123">
                  <c:v>1.2301000000000009</c:v>
                </c:pt>
                <c:pt idx="124">
                  <c:v>1.2401000000000009</c:v>
                </c:pt>
                <c:pt idx="125">
                  <c:v>1.2501000000000009</c:v>
                </c:pt>
                <c:pt idx="126">
                  <c:v>1.2601000000000009</c:v>
                </c:pt>
                <c:pt idx="127">
                  <c:v>1.2701000000000009</c:v>
                </c:pt>
                <c:pt idx="128">
                  <c:v>1.2801000000000009</c:v>
                </c:pt>
                <c:pt idx="129">
                  <c:v>1.2901000000000009</c:v>
                </c:pt>
                <c:pt idx="130">
                  <c:v>1.3001000000000009</c:v>
                </c:pt>
                <c:pt idx="131">
                  <c:v>1.3101000000000009</c:v>
                </c:pt>
                <c:pt idx="132">
                  <c:v>1.3201000000000009</c:v>
                </c:pt>
                <c:pt idx="133">
                  <c:v>1.3301000000000009</c:v>
                </c:pt>
                <c:pt idx="134">
                  <c:v>1.340100000000001</c:v>
                </c:pt>
                <c:pt idx="135">
                  <c:v>1.350100000000001</c:v>
                </c:pt>
                <c:pt idx="136">
                  <c:v>1.360100000000001</c:v>
                </c:pt>
                <c:pt idx="137">
                  <c:v>1.370100000000001</c:v>
                </c:pt>
                <c:pt idx="138">
                  <c:v>1.380100000000001</c:v>
                </c:pt>
                <c:pt idx="139">
                  <c:v>1.390100000000001</c:v>
                </c:pt>
                <c:pt idx="140">
                  <c:v>1.400100000000001</c:v>
                </c:pt>
                <c:pt idx="141">
                  <c:v>1.410100000000001</c:v>
                </c:pt>
                <c:pt idx="142">
                  <c:v>1.420100000000001</c:v>
                </c:pt>
                <c:pt idx="143">
                  <c:v>1.430100000000001</c:v>
                </c:pt>
                <c:pt idx="144">
                  <c:v>1.440100000000001</c:v>
                </c:pt>
                <c:pt idx="145">
                  <c:v>1.4501000000000011</c:v>
                </c:pt>
                <c:pt idx="146">
                  <c:v>1.4601000000000011</c:v>
                </c:pt>
                <c:pt idx="147">
                  <c:v>1.4701000000000011</c:v>
                </c:pt>
                <c:pt idx="148">
                  <c:v>1.4801000000000011</c:v>
                </c:pt>
                <c:pt idx="149">
                  <c:v>1.4901000000000011</c:v>
                </c:pt>
                <c:pt idx="150">
                  <c:v>1.5001000000000011</c:v>
                </c:pt>
                <c:pt idx="151">
                  <c:v>1.5101000000000011</c:v>
                </c:pt>
                <c:pt idx="152">
                  <c:v>1.5201000000000011</c:v>
                </c:pt>
                <c:pt idx="153">
                  <c:v>1.5301000000000011</c:v>
                </c:pt>
                <c:pt idx="154">
                  <c:v>1.5401000000000011</c:v>
                </c:pt>
                <c:pt idx="155">
                  <c:v>1.5501000000000011</c:v>
                </c:pt>
                <c:pt idx="156">
                  <c:v>1.5601000000000012</c:v>
                </c:pt>
                <c:pt idx="157">
                  <c:v>1.5701000000000012</c:v>
                </c:pt>
                <c:pt idx="158">
                  <c:v>1.5801000000000012</c:v>
                </c:pt>
                <c:pt idx="159">
                  <c:v>1.5901000000000012</c:v>
                </c:pt>
                <c:pt idx="160">
                  <c:v>1.6001000000000012</c:v>
                </c:pt>
                <c:pt idx="161">
                  <c:v>1.6101000000000012</c:v>
                </c:pt>
                <c:pt idx="162">
                  <c:v>1.6201000000000012</c:v>
                </c:pt>
                <c:pt idx="163">
                  <c:v>1.6301000000000012</c:v>
                </c:pt>
                <c:pt idx="164">
                  <c:v>1.6401000000000012</c:v>
                </c:pt>
                <c:pt idx="165">
                  <c:v>1.6501000000000012</c:v>
                </c:pt>
                <c:pt idx="166">
                  <c:v>1.6601000000000012</c:v>
                </c:pt>
                <c:pt idx="167">
                  <c:v>1.6701000000000013</c:v>
                </c:pt>
                <c:pt idx="168">
                  <c:v>1.6801000000000013</c:v>
                </c:pt>
                <c:pt idx="169">
                  <c:v>1.6901000000000013</c:v>
                </c:pt>
                <c:pt idx="170">
                  <c:v>1.7001000000000013</c:v>
                </c:pt>
                <c:pt idx="171">
                  <c:v>1.7101000000000013</c:v>
                </c:pt>
                <c:pt idx="172">
                  <c:v>1.7201000000000013</c:v>
                </c:pt>
                <c:pt idx="173">
                  <c:v>1.7301000000000013</c:v>
                </c:pt>
                <c:pt idx="174">
                  <c:v>1.7401000000000013</c:v>
                </c:pt>
                <c:pt idx="175">
                  <c:v>1.7501000000000013</c:v>
                </c:pt>
                <c:pt idx="176">
                  <c:v>1.7601000000000013</c:v>
                </c:pt>
                <c:pt idx="177">
                  <c:v>1.7701000000000013</c:v>
                </c:pt>
                <c:pt idx="178">
                  <c:v>1.7801000000000013</c:v>
                </c:pt>
                <c:pt idx="179">
                  <c:v>1.7901000000000014</c:v>
                </c:pt>
                <c:pt idx="180">
                  <c:v>1.8001000000000014</c:v>
                </c:pt>
                <c:pt idx="181">
                  <c:v>1.8101000000000014</c:v>
                </c:pt>
                <c:pt idx="182">
                  <c:v>1.8201000000000014</c:v>
                </c:pt>
                <c:pt idx="183">
                  <c:v>1.8301000000000014</c:v>
                </c:pt>
                <c:pt idx="184">
                  <c:v>1.8401000000000014</c:v>
                </c:pt>
                <c:pt idx="185">
                  <c:v>1.8501000000000014</c:v>
                </c:pt>
                <c:pt idx="186">
                  <c:v>1.8601000000000014</c:v>
                </c:pt>
                <c:pt idx="187">
                  <c:v>1.8701000000000014</c:v>
                </c:pt>
                <c:pt idx="188">
                  <c:v>1.8801000000000014</c:v>
                </c:pt>
                <c:pt idx="189">
                  <c:v>1.8901000000000014</c:v>
                </c:pt>
                <c:pt idx="190">
                  <c:v>1.9001000000000015</c:v>
                </c:pt>
                <c:pt idx="191">
                  <c:v>1.9101000000000015</c:v>
                </c:pt>
                <c:pt idx="192">
                  <c:v>1.9201000000000015</c:v>
                </c:pt>
                <c:pt idx="193">
                  <c:v>1.9301000000000015</c:v>
                </c:pt>
                <c:pt idx="194">
                  <c:v>1.9401000000000015</c:v>
                </c:pt>
                <c:pt idx="195">
                  <c:v>1.9501000000000015</c:v>
                </c:pt>
                <c:pt idx="196">
                  <c:v>1.9601000000000015</c:v>
                </c:pt>
                <c:pt idx="197">
                  <c:v>1.9701000000000015</c:v>
                </c:pt>
                <c:pt idx="198">
                  <c:v>1.9801000000000015</c:v>
                </c:pt>
                <c:pt idx="199">
                  <c:v>1.9901000000000015</c:v>
                </c:pt>
                <c:pt idx="200">
                  <c:v>2.0001000000000015</c:v>
                </c:pt>
                <c:pt idx="201">
                  <c:v>2.0101000000000013</c:v>
                </c:pt>
                <c:pt idx="202">
                  <c:v>2.0201000000000011</c:v>
                </c:pt>
                <c:pt idx="203">
                  <c:v>2.0301000000000009</c:v>
                </c:pt>
                <c:pt idx="204">
                  <c:v>2.0401000000000007</c:v>
                </c:pt>
                <c:pt idx="205">
                  <c:v>2.0501000000000005</c:v>
                </c:pt>
                <c:pt idx="206">
                  <c:v>2.0601000000000003</c:v>
                </c:pt>
                <c:pt idx="207">
                  <c:v>2.0701000000000001</c:v>
                </c:pt>
                <c:pt idx="208">
                  <c:v>2.0800999999999998</c:v>
                </c:pt>
                <c:pt idx="209">
                  <c:v>2.0900999999999996</c:v>
                </c:pt>
                <c:pt idx="210">
                  <c:v>2.1000999999999994</c:v>
                </c:pt>
                <c:pt idx="211">
                  <c:v>2.1100999999999992</c:v>
                </c:pt>
                <c:pt idx="212">
                  <c:v>2.120099999999999</c:v>
                </c:pt>
                <c:pt idx="213">
                  <c:v>2.1300999999999988</c:v>
                </c:pt>
                <c:pt idx="214">
                  <c:v>2.1400999999999986</c:v>
                </c:pt>
                <c:pt idx="215">
                  <c:v>2.1500999999999983</c:v>
                </c:pt>
                <c:pt idx="216">
                  <c:v>2.1600999999999981</c:v>
                </c:pt>
                <c:pt idx="217">
                  <c:v>2.1700999999999979</c:v>
                </c:pt>
                <c:pt idx="218">
                  <c:v>2.1800999999999977</c:v>
                </c:pt>
                <c:pt idx="219">
                  <c:v>2.1900999999999975</c:v>
                </c:pt>
                <c:pt idx="220">
                  <c:v>2.2000999999999973</c:v>
                </c:pt>
                <c:pt idx="221">
                  <c:v>2.2100999999999971</c:v>
                </c:pt>
                <c:pt idx="222">
                  <c:v>2.2200999999999969</c:v>
                </c:pt>
                <c:pt idx="223">
                  <c:v>2.2300999999999966</c:v>
                </c:pt>
                <c:pt idx="224">
                  <c:v>2.2400999999999964</c:v>
                </c:pt>
                <c:pt idx="225">
                  <c:v>2.2500999999999962</c:v>
                </c:pt>
                <c:pt idx="226">
                  <c:v>2.260099999999996</c:v>
                </c:pt>
                <c:pt idx="227">
                  <c:v>2.2700999999999958</c:v>
                </c:pt>
                <c:pt idx="228">
                  <c:v>2.2800999999999956</c:v>
                </c:pt>
                <c:pt idx="229">
                  <c:v>2.2900999999999954</c:v>
                </c:pt>
                <c:pt idx="230">
                  <c:v>2.3000999999999951</c:v>
                </c:pt>
                <c:pt idx="231">
                  <c:v>2.3100999999999949</c:v>
                </c:pt>
                <c:pt idx="232">
                  <c:v>2.3200999999999947</c:v>
                </c:pt>
                <c:pt idx="233">
                  <c:v>2.3300999999999945</c:v>
                </c:pt>
                <c:pt idx="234">
                  <c:v>2.3400999999999943</c:v>
                </c:pt>
                <c:pt idx="235">
                  <c:v>2.3500999999999941</c:v>
                </c:pt>
                <c:pt idx="236">
                  <c:v>2.3600999999999939</c:v>
                </c:pt>
                <c:pt idx="237">
                  <c:v>2.3700999999999937</c:v>
                </c:pt>
                <c:pt idx="238">
                  <c:v>2.3800999999999934</c:v>
                </c:pt>
                <c:pt idx="239">
                  <c:v>2.3900999999999932</c:v>
                </c:pt>
                <c:pt idx="240">
                  <c:v>2.400099999999993</c:v>
                </c:pt>
                <c:pt idx="241">
                  <c:v>2.4100999999999928</c:v>
                </c:pt>
                <c:pt idx="242">
                  <c:v>2.4200999999999926</c:v>
                </c:pt>
                <c:pt idx="243">
                  <c:v>2.4300999999999924</c:v>
                </c:pt>
                <c:pt idx="244">
                  <c:v>2.4400999999999922</c:v>
                </c:pt>
                <c:pt idx="245">
                  <c:v>2.450099999999992</c:v>
                </c:pt>
                <c:pt idx="246">
                  <c:v>2.4600999999999917</c:v>
                </c:pt>
                <c:pt idx="247">
                  <c:v>2.4700999999999915</c:v>
                </c:pt>
                <c:pt idx="248">
                  <c:v>2.4800999999999913</c:v>
                </c:pt>
                <c:pt idx="249">
                  <c:v>2.4900999999999911</c:v>
                </c:pt>
                <c:pt idx="250">
                  <c:v>2.5000999999999909</c:v>
                </c:pt>
                <c:pt idx="251">
                  <c:v>2.5100999999999907</c:v>
                </c:pt>
                <c:pt idx="252">
                  <c:v>2.5200999999999905</c:v>
                </c:pt>
                <c:pt idx="253">
                  <c:v>2.5300999999999902</c:v>
                </c:pt>
                <c:pt idx="254">
                  <c:v>2.54009999999999</c:v>
                </c:pt>
                <c:pt idx="255">
                  <c:v>2.5500999999999898</c:v>
                </c:pt>
                <c:pt idx="256">
                  <c:v>2.5600999999999896</c:v>
                </c:pt>
                <c:pt idx="257">
                  <c:v>2.5700999999999894</c:v>
                </c:pt>
                <c:pt idx="258">
                  <c:v>2.5800999999999892</c:v>
                </c:pt>
                <c:pt idx="259">
                  <c:v>2.590099999999989</c:v>
                </c:pt>
                <c:pt idx="260">
                  <c:v>2.6000999999999888</c:v>
                </c:pt>
                <c:pt idx="261">
                  <c:v>2.6100999999999885</c:v>
                </c:pt>
                <c:pt idx="262">
                  <c:v>2.6200999999999883</c:v>
                </c:pt>
                <c:pt idx="263">
                  <c:v>2.6300999999999881</c:v>
                </c:pt>
                <c:pt idx="264">
                  <c:v>2.6400999999999879</c:v>
                </c:pt>
                <c:pt idx="265">
                  <c:v>2.6500999999999877</c:v>
                </c:pt>
                <c:pt idx="266">
                  <c:v>2.6600999999999875</c:v>
                </c:pt>
                <c:pt idx="267">
                  <c:v>2.6700999999999873</c:v>
                </c:pt>
                <c:pt idx="268">
                  <c:v>2.680099999999987</c:v>
                </c:pt>
                <c:pt idx="269">
                  <c:v>2.6900999999999868</c:v>
                </c:pt>
                <c:pt idx="270">
                  <c:v>2.7000999999999866</c:v>
                </c:pt>
                <c:pt idx="271">
                  <c:v>2.7100999999999864</c:v>
                </c:pt>
                <c:pt idx="272">
                  <c:v>2.7200999999999862</c:v>
                </c:pt>
                <c:pt idx="273">
                  <c:v>2.730099999999986</c:v>
                </c:pt>
                <c:pt idx="274">
                  <c:v>2.7400999999999858</c:v>
                </c:pt>
                <c:pt idx="275">
                  <c:v>2.7500999999999856</c:v>
                </c:pt>
                <c:pt idx="276">
                  <c:v>2.7600999999999853</c:v>
                </c:pt>
                <c:pt idx="277">
                  <c:v>2.7700999999999851</c:v>
                </c:pt>
                <c:pt idx="278">
                  <c:v>2.7800999999999849</c:v>
                </c:pt>
                <c:pt idx="279">
                  <c:v>2.7900999999999847</c:v>
                </c:pt>
                <c:pt idx="280">
                  <c:v>2.8000999999999845</c:v>
                </c:pt>
                <c:pt idx="281">
                  <c:v>2.8100999999999843</c:v>
                </c:pt>
                <c:pt idx="282">
                  <c:v>2.8200999999999841</c:v>
                </c:pt>
                <c:pt idx="283">
                  <c:v>2.8300999999999839</c:v>
                </c:pt>
                <c:pt idx="284">
                  <c:v>2.8400999999999836</c:v>
                </c:pt>
                <c:pt idx="285">
                  <c:v>2.8500999999999834</c:v>
                </c:pt>
                <c:pt idx="286">
                  <c:v>2.8600999999999832</c:v>
                </c:pt>
                <c:pt idx="287">
                  <c:v>2.870099999999983</c:v>
                </c:pt>
                <c:pt idx="288">
                  <c:v>2.8800999999999828</c:v>
                </c:pt>
                <c:pt idx="289">
                  <c:v>2.8900999999999826</c:v>
                </c:pt>
                <c:pt idx="290">
                  <c:v>2.9000999999999824</c:v>
                </c:pt>
                <c:pt idx="291">
                  <c:v>2.9100999999999821</c:v>
                </c:pt>
                <c:pt idx="292">
                  <c:v>2.9200999999999819</c:v>
                </c:pt>
                <c:pt idx="293">
                  <c:v>2.9300999999999817</c:v>
                </c:pt>
                <c:pt idx="294">
                  <c:v>2.9400999999999815</c:v>
                </c:pt>
                <c:pt idx="295">
                  <c:v>2.9500999999999813</c:v>
                </c:pt>
                <c:pt idx="296">
                  <c:v>2.9600999999999811</c:v>
                </c:pt>
                <c:pt idx="297">
                  <c:v>2.9700999999999809</c:v>
                </c:pt>
                <c:pt idx="298">
                  <c:v>2.9800999999999807</c:v>
                </c:pt>
                <c:pt idx="299">
                  <c:v>2.9900999999999804</c:v>
                </c:pt>
                <c:pt idx="300">
                  <c:v>3.0000999999999802</c:v>
                </c:pt>
                <c:pt idx="301">
                  <c:v>3.01009999999998</c:v>
                </c:pt>
                <c:pt idx="302">
                  <c:v>3.0200999999999798</c:v>
                </c:pt>
                <c:pt idx="303">
                  <c:v>3.0300999999999796</c:v>
                </c:pt>
                <c:pt idx="304">
                  <c:v>3.0400999999999794</c:v>
                </c:pt>
                <c:pt idx="305">
                  <c:v>3.0500999999999792</c:v>
                </c:pt>
                <c:pt idx="306">
                  <c:v>3.0600999999999789</c:v>
                </c:pt>
                <c:pt idx="307">
                  <c:v>3.0700999999999787</c:v>
                </c:pt>
                <c:pt idx="308">
                  <c:v>3.0800999999999785</c:v>
                </c:pt>
                <c:pt idx="309">
                  <c:v>3.0900999999999783</c:v>
                </c:pt>
                <c:pt idx="310">
                  <c:v>3.1000999999999781</c:v>
                </c:pt>
                <c:pt idx="311">
                  <c:v>3.1100999999999779</c:v>
                </c:pt>
                <c:pt idx="312">
                  <c:v>3.1200999999999777</c:v>
                </c:pt>
                <c:pt idx="313">
                  <c:v>3.1300999999999775</c:v>
                </c:pt>
                <c:pt idx="314">
                  <c:v>3.1400999999999772</c:v>
                </c:pt>
                <c:pt idx="315">
                  <c:v>3.150099999999977</c:v>
                </c:pt>
                <c:pt idx="316">
                  <c:v>3.1600999999999768</c:v>
                </c:pt>
                <c:pt idx="317">
                  <c:v>3.1700999999999766</c:v>
                </c:pt>
                <c:pt idx="318">
                  <c:v>3.1800999999999764</c:v>
                </c:pt>
                <c:pt idx="319">
                  <c:v>3.1900999999999762</c:v>
                </c:pt>
                <c:pt idx="320">
                  <c:v>3.200099999999976</c:v>
                </c:pt>
                <c:pt idx="321">
                  <c:v>3.2100999999999758</c:v>
                </c:pt>
                <c:pt idx="322">
                  <c:v>3.2200999999999755</c:v>
                </c:pt>
                <c:pt idx="323">
                  <c:v>3.2300999999999753</c:v>
                </c:pt>
                <c:pt idx="324">
                  <c:v>3.2400999999999751</c:v>
                </c:pt>
                <c:pt idx="325">
                  <c:v>3.2500999999999749</c:v>
                </c:pt>
                <c:pt idx="326">
                  <c:v>3.2600999999999747</c:v>
                </c:pt>
                <c:pt idx="327">
                  <c:v>3.2700999999999745</c:v>
                </c:pt>
                <c:pt idx="328">
                  <c:v>3.2800999999999743</c:v>
                </c:pt>
                <c:pt idx="329">
                  <c:v>3.290099999999974</c:v>
                </c:pt>
                <c:pt idx="330">
                  <c:v>3.3000999999999738</c:v>
                </c:pt>
                <c:pt idx="331">
                  <c:v>3.3100999999999736</c:v>
                </c:pt>
                <c:pt idx="332">
                  <c:v>3.3200999999999734</c:v>
                </c:pt>
                <c:pt idx="333">
                  <c:v>3.3300999999999732</c:v>
                </c:pt>
                <c:pt idx="334">
                  <c:v>3.340099999999973</c:v>
                </c:pt>
                <c:pt idx="335">
                  <c:v>3.3500999999999728</c:v>
                </c:pt>
                <c:pt idx="336">
                  <c:v>3.3600999999999726</c:v>
                </c:pt>
                <c:pt idx="337">
                  <c:v>3.3700999999999723</c:v>
                </c:pt>
                <c:pt idx="338">
                  <c:v>3.3800999999999721</c:v>
                </c:pt>
                <c:pt idx="339">
                  <c:v>3.3900999999999719</c:v>
                </c:pt>
                <c:pt idx="340">
                  <c:v>3.4000999999999717</c:v>
                </c:pt>
                <c:pt idx="341">
                  <c:v>3.4100999999999715</c:v>
                </c:pt>
                <c:pt idx="342">
                  <c:v>3.4200999999999713</c:v>
                </c:pt>
                <c:pt idx="343">
                  <c:v>3.4300999999999711</c:v>
                </c:pt>
                <c:pt idx="344">
                  <c:v>3.4400999999999708</c:v>
                </c:pt>
                <c:pt idx="345">
                  <c:v>3.4500999999999706</c:v>
                </c:pt>
                <c:pt idx="346">
                  <c:v>3.4600999999999704</c:v>
                </c:pt>
                <c:pt idx="347">
                  <c:v>3.4700999999999702</c:v>
                </c:pt>
                <c:pt idx="348">
                  <c:v>3.48009999999997</c:v>
                </c:pt>
                <c:pt idx="349">
                  <c:v>3.4900999999999698</c:v>
                </c:pt>
                <c:pt idx="350">
                  <c:v>3.5000999999999696</c:v>
                </c:pt>
                <c:pt idx="351">
                  <c:v>3.5100999999999694</c:v>
                </c:pt>
                <c:pt idx="352">
                  <c:v>3.5200999999999691</c:v>
                </c:pt>
                <c:pt idx="353">
                  <c:v>3.5300999999999689</c:v>
                </c:pt>
                <c:pt idx="354">
                  <c:v>3.5400999999999687</c:v>
                </c:pt>
                <c:pt idx="355">
                  <c:v>3.5500999999999685</c:v>
                </c:pt>
                <c:pt idx="356">
                  <c:v>3.5600999999999683</c:v>
                </c:pt>
                <c:pt idx="357">
                  <c:v>3.5700999999999681</c:v>
                </c:pt>
                <c:pt idx="358">
                  <c:v>3.5800999999999679</c:v>
                </c:pt>
                <c:pt idx="359">
                  <c:v>3.5900999999999677</c:v>
                </c:pt>
                <c:pt idx="360">
                  <c:v>3.6000999999999674</c:v>
                </c:pt>
                <c:pt idx="361">
                  <c:v>3.6100999999999672</c:v>
                </c:pt>
                <c:pt idx="362">
                  <c:v>3.620099999999967</c:v>
                </c:pt>
                <c:pt idx="363">
                  <c:v>3.6300999999999668</c:v>
                </c:pt>
                <c:pt idx="364">
                  <c:v>3.6400999999999666</c:v>
                </c:pt>
                <c:pt idx="365">
                  <c:v>3.6500999999999664</c:v>
                </c:pt>
                <c:pt idx="366">
                  <c:v>3.6600999999999662</c:v>
                </c:pt>
                <c:pt idx="367">
                  <c:v>3.6700999999999659</c:v>
                </c:pt>
                <c:pt idx="368">
                  <c:v>3.6800999999999657</c:v>
                </c:pt>
                <c:pt idx="369">
                  <c:v>3.6900999999999655</c:v>
                </c:pt>
                <c:pt idx="370">
                  <c:v>3.7000999999999653</c:v>
                </c:pt>
                <c:pt idx="371">
                  <c:v>3.7100999999999651</c:v>
                </c:pt>
                <c:pt idx="372">
                  <c:v>3.7200999999999649</c:v>
                </c:pt>
                <c:pt idx="373">
                  <c:v>3.7300999999999647</c:v>
                </c:pt>
                <c:pt idx="374">
                  <c:v>3.7400999999999645</c:v>
                </c:pt>
                <c:pt idx="375">
                  <c:v>3.7500999999999642</c:v>
                </c:pt>
                <c:pt idx="376">
                  <c:v>3.760099999999964</c:v>
                </c:pt>
                <c:pt idx="377">
                  <c:v>3.7700999999999638</c:v>
                </c:pt>
                <c:pt idx="378">
                  <c:v>3.7800999999999636</c:v>
                </c:pt>
                <c:pt idx="379">
                  <c:v>3.7900999999999634</c:v>
                </c:pt>
                <c:pt idx="380">
                  <c:v>3.8000999999999632</c:v>
                </c:pt>
                <c:pt idx="381">
                  <c:v>3.810099999999963</c:v>
                </c:pt>
                <c:pt idx="382">
                  <c:v>3.8200999999999627</c:v>
                </c:pt>
                <c:pt idx="383">
                  <c:v>3.8300999999999625</c:v>
                </c:pt>
                <c:pt idx="384">
                  <c:v>3.8400999999999623</c:v>
                </c:pt>
                <c:pt idx="385">
                  <c:v>3.8500999999999621</c:v>
                </c:pt>
                <c:pt idx="386">
                  <c:v>3.8600999999999619</c:v>
                </c:pt>
                <c:pt idx="387">
                  <c:v>3.8700999999999617</c:v>
                </c:pt>
                <c:pt idx="388">
                  <c:v>3.8800999999999615</c:v>
                </c:pt>
                <c:pt idx="389">
                  <c:v>3.8900999999999613</c:v>
                </c:pt>
                <c:pt idx="390">
                  <c:v>3.900099999999961</c:v>
                </c:pt>
                <c:pt idx="391">
                  <c:v>3.9100999999999608</c:v>
                </c:pt>
                <c:pt idx="392">
                  <c:v>3.9200999999999606</c:v>
                </c:pt>
                <c:pt idx="393">
                  <c:v>3.9300999999999604</c:v>
                </c:pt>
                <c:pt idx="394">
                  <c:v>3.9400999999999602</c:v>
                </c:pt>
                <c:pt idx="395">
                  <c:v>3.95009999999996</c:v>
                </c:pt>
                <c:pt idx="396">
                  <c:v>3.9600999999999598</c:v>
                </c:pt>
                <c:pt idx="397">
                  <c:v>3.9700999999999596</c:v>
                </c:pt>
                <c:pt idx="398">
                  <c:v>3.9800999999999593</c:v>
                </c:pt>
                <c:pt idx="399">
                  <c:v>3.9900999999999591</c:v>
                </c:pt>
                <c:pt idx="400">
                  <c:v>4.0000999999999589</c:v>
                </c:pt>
                <c:pt idx="401">
                  <c:v>4.0100999999999587</c:v>
                </c:pt>
                <c:pt idx="402">
                  <c:v>4.0200999999999585</c:v>
                </c:pt>
                <c:pt idx="403">
                  <c:v>4.0300999999999583</c:v>
                </c:pt>
                <c:pt idx="404">
                  <c:v>4.0400999999999581</c:v>
                </c:pt>
                <c:pt idx="405">
                  <c:v>4.0500999999999578</c:v>
                </c:pt>
                <c:pt idx="406">
                  <c:v>4.0600999999999576</c:v>
                </c:pt>
                <c:pt idx="407">
                  <c:v>4.0700999999999574</c:v>
                </c:pt>
                <c:pt idx="408">
                  <c:v>4.0800999999999572</c:v>
                </c:pt>
                <c:pt idx="409">
                  <c:v>4.090099999999957</c:v>
                </c:pt>
                <c:pt idx="410">
                  <c:v>4.1000999999999568</c:v>
                </c:pt>
                <c:pt idx="411">
                  <c:v>4.1100999999999566</c:v>
                </c:pt>
                <c:pt idx="412">
                  <c:v>4.1200999999999564</c:v>
                </c:pt>
                <c:pt idx="413">
                  <c:v>4.1300999999999561</c:v>
                </c:pt>
                <c:pt idx="414">
                  <c:v>4.1400999999999559</c:v>
                </c:pt>
                <c:pt idx="415">
                  <c:v>4.1500999999999557</c:v>
                </c:pt>
                <c:pt idx="416">
                  <c:v>4.1600999999999555</c:v>
                </c:pt>
                <c:pt idx="417">
                  <c:v>4.1700999999999553</c:v>
                </c:pt>
                <c:pt idx="418">
                  <c:v>4.1800999999999551</c:v>
                </c:pt>
                <c:pt idx="419">
                  <c:v>4.1900999999999549</c:v>
                </c:pt>
                <c:pt idx="420">
                  <c:v>4.2000999999999546</c:v>
                </c:pt>
                <c:pt idx="421">
                  <c:v>4.2100999999999544</c:v>
                </c:pt>
                <c:pt idx="422">
                  <c:v>4.2200999999999542</c:v>
                </c:pt>
                <c:pt idx="423">
                  <c:v>4.230099999999954</c:v>
                </c:pt>
                <c:pt idx="424">
                  <c:v>4.2400999999999538</c:v>
                </c:pt>
                <c:pt idx="425">
                  <c:v>4.2500999999999536</c:v>
                </c:pt>
                <c:pt idx="426">
                  <c:v>4.2600999999999534</c:v>
                </c:pt>
                <c:pt idx="427">
                  <c:v>4.2700999999999532</c:v>
                </c:pt>
                <c:pt idx="428">
                  <c:v>4.2800999999999529</c:v>
                </c:pt>
                <c:pt idx="429">
                  <c:v>4.2900999999999527</c:v>
                </c:pt>
                <c:pt idx="430">
                  <c:v>4.3000999999999525</c:v>
                </c:pt>
                <c:pt idx="431">
                  <c:v>4.3100999999999523</c:v>
                </c:pt>
                <c:pt idx="432">
                  <c:v>4.3200999999999521</c:v>
                </c:pt>
                <c:pt idx="433">
                  <c:v>4.3300999999999519</c:v>
                </c:pt>
                <c:pt idx="434">
                  <c:v>4.3400999999999517</c:v>
                </c:pt>
                <c:pt idx="435">
                  <c:v>4.3500999999999515</c:v>
                </c:pt>
                <c:pt idx="436">
                  <c:v>4.3600999999999512</c:v>
                </c:pt>
                <c:pt idx="437">
                  <c:v>4.370099999999951</c:v>
                </c:pt>
                <c:pt idx="438">
                  <c:v>4.3800999999999508</c:v>
                </c:pt>
                <c:pt idx="439">
                  <c:v>4.3900999999999506</c:v>
                </c:pt>
                <c:pt idx="440">
                  <c:v>4.4000999999999504</c:v>
                </c:pt>
                <c:pt idx="441">
                  <c:v>4.4100999999999502</c:v>
                </c:pt>
                <c:pt idx="442">
                  <c:v>4.42009999999995</c:v>
                </c:pt>
                <c:pt idx="443">
                  <c:v>4.4300999999999497</c:v>
                </c:pt>
                <c:pt idx="444">
                  <c:v>4.4400999999999495</c:v>
                </c:pt>
                <c:pt idx="445">
                  <c:v>4.4500999999999493</c:v>
                </c:pt>
                <c:pt idx="446">
                  <c:v>4.4600999999999491</c:v>
                </c:pt>
                <c:pt idx="447">
                  <c:v>4.4700999999999489</c:v>
                </c:pt>
                <c:pt idx="448">
                  <c:v>4.4800999999999487</c:v>
                </c:pt>
                <c:pt idx="449">
                  <c:v>4.4900999999999485</c:v>
                </c:pt>
                <c:pt idx="450">
                  <c:v>4.5000999999999483</c:v>
                </c:pt>
                <c:pt idx="451">
                  <c:v>4.510099999999948</c:v>
                </c:pt>
                <c:pt idx="452">
                  <c:v>4.5200999999999478</c:v>
                </c:pt>
                <c:pt idx="453">
                  <c:v>4.5300999999999476</c:v>
                </c:pt>
                <c:pt idx="454">
                  <c:v>4.5400999999999474</c:v>
                </c:pt>
                <c:pt idx="455">
                  <c:v>4.5500999999999472</c:v>
                </c:pt>
                <c:pt idx="456">
                  <c:v>4.560099999999947</c:v>
                </c:pt>
                <c:pt idx="457">
                  <c:v>4.5700999999999468</c:v>
                </c:pt>
                <c:pt idx="458">
                  <c:v>4.5800999999999465</c:v>
                </c:pt>
                <c:pt idx="459">
                  <c:v>4.5900999999999463</c:v>
                </c:pt>
                <c:pt idx="460">
                  <c:v>4.6000999999999461</c:v>
                </c:pt>
                <c:pt idx="461">
                  <c:v>4.6100999999999459</c:v>
                </c:pt>
                <c:pt idx="462">
                  <c:v>4.6200999999999457</c:v>
                </c:pt>
                <c:pt idx="463">
                  <c:v>4.6300999999999455</c:v>
                </c:pt>
                <c:pt idx="464">
                  <c:v>4.6400999999999453</c:v>
                </c:pt>
                <c:pt idx="465">
                  <c:v>4.6500999999999451</c:v>
                </c:pt>
                <c:pt idx="466">
                  <c:v>4.6600999999999448</c:v>
                </c:pt>
                <c:pt idx="467">
                  <c:v>4.6700999999999446</c:v>
                </c:pt>
                <c:pt idx="468">
                  <c:v>4.6800999999999444</c:v>
                </c:pt>
                <c:pt idx="469">
                  <c:v>4.6900999999999442</c:v>
                </c:pt>
                <c:pt idx="470">
                  <c:v>4.700099999999944</c:v>
                </c:pt>
                <c:pt idx="471">
                  <c:v>4.7100999999999438</c:v>
                </c:pt>
                <c:pt idx="472">
                  <c:v>4.7200999999999436</c:v>
                </c:pt>
                <c:pt idx="473">
                  <c:v>4.7300999999999433</c:v>
                </c:pt>
                <c:pt idx="474">
                  <c:v>4.7400999999999431</c:v>
                </c:pt>
                <c:pt idx="475">
                  <c:v>4.7500999999999429</c:v>
                </c:pt>
                <c:pt idx="476">
                  <c:v>4.7600999999999427</c:v>
                </c:pt>
                <c:pt idx="477">
                  <c:v>4.7700999999999425</c:v>
                </c:pt>
                <c:pt idx="478">
                  <c:v>4.7800999999999423</c:v>
                </c:pt>
                <c:pt idx="479">
                  <c:v>4.7900999999999421</c:v>
                </c:pt>
                <c:pt idx="480">
                  <c:v>4.8000999999999419</c:v>
                </c:pt>
                <c:pt idx="481">
                  <c:v>4.8100999999999416</c:v>
                </c:pt>
                <c:pt idx="482">
                  <c:v>4.8200999999999414</c:v>
                </c:pt>
                <c:pt idx="483">
                  <c:v>4.8300999999999412</c:v>
                </c:pt>
                <c:pt idx="484">
                  <c:v>4.840099999999941</c:v>
                </c:pt>
                <c:pt idx="485">
                  <c:v>4.8500999999999408</c:v>
                </c:pt>
                <c:pt idx="486">
                  <c:v>4.8600999999999406</c:v>
                </c:pt>
                <c:pt idx="487">
                  <c:v>4.8700999999999404</c:v>
                </c:pt>
                <c:pt idx="488">
                  <c:v>4.8800999999999402</c:v>
                </c:pt>
                <c:pt idx="489">
                  <c:v>4.8900999999999399</c:v>
                </c:pt>
                <c:pt idx="490">
                  <c:v>4.9000999999999397</c:v>
                </c:pt>
                <c:pt idx="491">
                  <c:v>4.9100999999999395</c:v>
                </c:pt>
                <c:pt idx="492">
                  <c:v>4.9200999999999393</c:v>
                </c:pt>
                <c:pt idx="493">
                  <c:v>4.9300999999999391</c:v>
                </c:pt>
                <c:pt idx="494">
                  <c:v>4.9400999999999389</c:v>
                </c:pt>
                <c:pt idx="495">
                  <c:v>4.9500999999999387</c:v>
                </c:pt>
                <c:pt idx="496">
                  <c:v>4.9600999999999384</c:v>
                </c:pt>
                <c:pt idx="497">
                  <c:v>4.9700999999999382</c:v>
                </c:pt>
                <c:pt idx="498">
                  <c:v>4.980099999999938</c:v>
                </c:pt>
                <c:pt idx="499">
                  <c:v>4.9900999999999378</c:v>
                </c:pt>
                <c:pt idx="500">
                  <c:v>5.0000999999999376</c:v>
                </c:pt>
              </c:numCache>
            </c:numRef>
          </c:xVal>
          <c:yVal>
            <c:numRef>
              <c:f>Credmetrics_Aa!$AC$15:$AC$515</c:f>
              <c:numCache>
                <c:formatCode>General</c:formatCode>
                <c:ptCount val="501"/>
                <c:pt idx="0">
                  <c:v>0</c:v>
                </c:pt>
                <c:pt idx="1">
                  <c:v>7.0699806586151833E-154</c:v>
                </c:pt>
                <c:pt idx="2">
                  <c:v>3.9806313908485188E-116</c:v>
                </c:pt>
                <c:pt idx="3">
                  <c:v>1.8561127213579315E-96</c:v>
                </c:pt>
                <c:pt idx="4">
                  <c:v>1.3347303249096201E-83</c:v>
                </c:pt>
                <c:pt idx="5">
                  <c:v>2.9232505041714459E-74</c:v>
                </c:pt>
                <c:pt idx="6">
                  <c:v>4.8551583481513593E-67</c:v>
                </c:pt>
                <c:pt idx="7">
                  <c:v>3.1740534288648804E-61</c:v>
                </c:pt>
                <c:pt idx="8">
                  <c:v>2.1113163332022854E-56</c:v>
                </c:pt>
                <c:pt idx="9">
                  <c:v>2.5890357434386978E-52</c:v>
                </c:pt>
                <c:pt idx="10">
                  <c:v>8.6875908027282712E-49</c:v>
                </c:pt>
                <c:pt idx="11">
                  <c:v>1.0500421134227838E-45</c:v>
                </c:pt>
                <c:pt idx="12">
                  <c:v>5.5747348285531328E-43</c:v>
                </c:pt>
                <c:pt idx="13">
                  <c:v>1.5066934930930147E-40</c:v>
                </c:pt>
                <c:pt idx="14">
                  <c:v>2.319770475569304E-38</c:v>
                </c:pt>
                <c:pt idx="15">
                  <c:v>2.2207014634723903E-36</c:v>
                </c:pt>
                <c:pt idx="16">
                  <c:v>1.4166697092504787E-34</c:v>
                </c:pt>
                <c:pt idx="17">
                  <c:v>6.3679887572003547E-33</c:v>
                </c:pt>
                <c:pt idx="18">
                  <c:v>2.1107740792767135E-31</c:v>
                </c:pt>
                <c:pt idx="19">
                  <c:v>5.3565319645632325E-30</c:v>
                </c:pt>
                <c:pt idx="20">
                  <c:v>1.0737851936252144E-28</c:v>
                </c:pt>
                <c:pt idx="21">
                  <c:v>1.745749005008146E-27</c:v>
                </c:pt>
                <c:pt idx="22">
                  <c:v>2.35389818961216E-26</c:v>
                </c:pt>
                <c:pt idx="23">
                  <c:v>2.6831331423798565E-25</c:v>
                </c:pt>
                <c:pt idx="24">
                  <c:v>2.6284614891266003E-24</c:v>
                </c:pt>
                <c:pt idx="25">
                  <c:v>2.2447595403257114E-23</c:v>
                </c:pt>
                <c:pt idx="26">
                  <c:v>1.6922197850545204E-22</c:v>
                </c:pt>
                <c:pt idx="27">
                  <c:v>1.1384273683931163E-21</c:v>
                </c:pt>
                <c:pt idx="28">
                  <c:v>6.900717294153471E-21</c:v>
                </c:pt>
                <c:pt idx="29">
                  <c:v>3.8012120603197632E-20</c:v>
                </c:pt>
                <c:pt idx="30">
                  <c:v>1.9172402294784947E-19</c:v>
                </c:pt>
                <c:pt idx="31">
                  <c:v>8.9143862508200335E-19</c:v>
                </c:pt>
                <c:pt idx="32">
                  <c:v>3.8441011293569726E-18</c:v>
                </c:pt>
                <c:pt idx="33">
                  <c:v>1.5457835828920135E-17</c:v>
                </c:pt>
                <c:pt idx="34">
                  <c:v>5.8248282171634514E-17</c:v>
                </c:pt>
                <c:pt idx="35">
                  <c:v>2.0659733391804683E-16</c:v>
                </c:pt>
                <c:pt idx="36">
                  <c:v>6.9250212597159089E-16</c:v>
                </c:pt>
                <c:pt idx="37">
                  <c:v>2.2017191604254236E-15</c:v>
                </c:pt>
                <c:pt idx="38">
                  <c:v>6.6618784372026057E-15</c:v>
                </c:pt>
                <c:pt idx="39">
                  <c:v>1.924201324727258E-14</c:v>
                </c:pt>
                <c:pt idx="40">
                  <c:v>5.3203151898140504E-14</c:v>
                </c:pt>
                <c:pt idx="41">
                  <c:v>1.4117961098509597E-13</c:v>
                </c:pt>
                <c:pt idx="42">
                  <c:v>3.6039605156488168E-13</c:v>
                </c:pt>
                <c:pt idx="43">
                  <c:v>8.8696618344838568E-13</c:v>
                </c:pt>
                <c:pt idx="44">
                  <c:v>2.1087566537017056E-12</c:v>
                </c:pt>
                <c:pt idx="45">
                  <c:v>4.8522856958046838E-12</c:v>
                </c:pt>
                <c:pt idx="46">
                  <c:v>1.0824698059308726E-11</c:v>
                </c:pt>
                <c:pt idx="47">
                  <c:v>2.3449314217990589E-11</c:v>
                </c:pt>
                <c:pt idx="48">
                  <c:v>4.9401033791475375E-11</c:v>
                </c:pt>
                <c:pt idx="49">
                  <c:v>1.0135276611039442E-10</c:v>
                </c:pt>
                <c:pt idx="50">
                  <c:v>2.0276378422151581E-10</c:v>
                </c:pt>
                <c:pt idx="51">
                  <c:v>3.9602697817481452E-10</c:v>
                </c:pt>
                <c:pt idx="52">
                  <c:v>7.560127207305691E-10</c:v>
                </c:pt>
                <c:pt idx="53">
                  <c:v>1.4120903152497125E-9</c:v>
                </c:pt>
                <c:pt idx="54">
                  <c:v>2.5831834161474399E-9</c:v>
                </c:pt>
                <c:pt idx="55">
                  <c:v>4.632456027921127E-9</c:v>
                </c:pt>
                <c:pt idx="56">
                  <c:v>8.1509859855971942E-9</c:v>
                </c:pt>
                <c:pt idx="57">
                  <c:v>1.4083438743428769E-8</c:v>
                </c:pt>
                <c:pt idx="58">
                  <c:v>2.3913496704744584E-8</c:v>
                </c:pt>
                <c:pt idx="59">
                  <c:v>3.9932826481621744E-8</c:v>
                </c:pt>
                <c:pt idx="60">
                  <c:v>6.5624872993363242E-8</c:v>
                </c:pt>
                <c:pt idx="61">
                  <c:v>1.0620393192951808E-7</c:v>
                </c:pt>
                <c:pt idx="62">
                  <c:v>1.6936091255276309E-7</c:v>
                </c:pt>
                <c:pt idx="63">
                  <c:v>2.662800484366477E-7</c:v>
                </c:pt>
                <c:pt idx="64">
                  <c:v>4.1300555667223885E-7</c:v>
                </c:pt>
                <c:pt idx="65">
                  <c:v>6.322538023224253E-7</c:v>
                </c:pt>
                <c:pt idx="66">
                  <c:v>9.557846945511855E-7</c:v>
                </c:pt>
                <c:pt idx="67">
                  <c:v>1.4274654912388529E-6</c:v>
                </c:pt>
                <c:pt idx="68">
                  <c:v>2.1071804421929214E-6</c:v>
                </c:pt>
                <c:pt idx="69">
                  <c:v>3.0757601279950822E-6</c:v>
                </c:pt>
                <c:pt idx="70">
                  <c:v>4.4411241724958274E-6</c:v>
                </c:pt>
                <c:pt idx="71">
                  <c:v>6.3458493017506053E-6</c:v>
                </c:pt>
                <c:pt idx="72">
                  <c:v>8.9763904487761823E-6</c:v>
                </c:pt>
                <c:pt idx="73">
                  <c:v>1.2574194626235596E-5</c:v>
                </c:pt>
                <c:pt idx="74">
                  <c:v>1.7448954415744834E-5</c:v>
                </c:pt>
                <c:pt idx="75">
                  <c:v>2.3994248948861103E-5</c:v>
                </c:pt>
                <c:pt idx="76">
                  <c:v>3.2705814016229564E-5</c:v>
                </c:pt>
                <c:pt idx="77">
                  <c:v>4.4202668367810392E-5</c:v>
                </c:pt>
                <c:pt idx="78">
                  <c:v>5.9251299440379575E-5</c:v>
                </c:pt>
                <c:pt idx="79">
                  <c:v>7.8793077958381913E-5</c:v>
                </c:pt>
                <c:pt idx="80">
                  <c:v>1.0397502665094933E-4</c:v>
                </c:pt>
                <c:pt idx="81">
                  <c:v>1.3618401356794345E-4</c:v>
                </c:pt>
                <c:pt idx="82">
                  <c:v>1.7708437536068599E-4</c:v>
                </c:pt>
                <c:pt idx="83">
                  <c:v>2.2865890098639556E-4</c:v>
                </c:pt>
                <c:pt idx="84">
                  <c:v>2.9325302254741553E-4</c:v>
                </c:pt>
                <c:pt idx="85">
                  <c:v>3.736219687136891E-4</c:v>
                </c:pt>
                <c:pt idx="86">
                  <c:v>4.7298053908737897E-4</c:v>
                </c:pt>
                <c:pt idx="87">
                  <c:v>5.9505505696932426E-4</c:v>
                </c:pt>
                <c:pt idx="88">
                  <c:v>7.4413695557905897E-4</c:v>
                </c:pt>
                <c:pt idx="89">
                  <c:v>9.2513735138987599E-4</c:v>
                </c:pt>
                <c:pt idx="90">
                  <c:v>1.1436418605506244E-3</c:v>
                </c:pt>
                <c:pt idx="91">
                  <c:v>1.40596482313923E-3</c:v>
                </c:pt>
                <c:pt idx="92">
                  <c:v>1.7192020179894144E-3</c:v>
                </c:pt>
                <c:pt idx="93">
                  <c:v>2.0912808807242375E-3</c:v>
                </c:pt>
                <c:pt idx="94">
                  <c:v>2.5310071819202597E-3</c:v>
                </c:pt>
                <c:pt idx="95">
                  <c:v>3.0481070832655685E-3</c:v>
                </c:pt>
                <c:pt idx="96">
                  <c:v>3.6532634690905307E-3</c:v>
                </c:pt>
                <c:pt idx="97">
                  <c:v>4.3581454502816348E-3</c:v>
                </c:pt>
                <c:pt idx="98">
                  <c:v>5.1754299584346117E-3</c:v>
                </c:pt>
                <c:pt idx="99">
                  <c:v>6.1188143907807803E-3</c:v>
                </c:pt>
                <c:pt idx="100">
                  <c:v>7.2030193310430746E-3</c:v>
                </c:pt>
                <c:pt idx="101">
                  <c:v>8.4437804575415564E-3</c:v>
                </c:pt>
                <c:pt idx="102">
                  <c:v>9.8578288566555008E-3</c:v>
                </c:pt>
                <c:pt idx="103">
                  <c:v>1.1462859085751525E-2</c:v>
                </c:pt>
                <c:pt idx="104">
                  <c:v>1.3277484473035962E-2</c:v>
                </c:pt>
                <c:pt idx="105">
                  <c:v>1.5321179300197234E-2</c:v>
                </c:pt>
                <c:pt idx="106">
                  <c:v>1.7614207684528361E-2</c:v>
                </c:pt>
                <c:pt idx="107">
                  <c:v>2.0177539157516054E-2</c:v>
                </c:pt>
                <c:pt idx="108">
                  <c:v>2.3032751123489379E-2</c:v>
                </c:pt>
                <c:pt idx="109">
                  <c:v>2.6201918571521078E-2</c:v>
                </c:pt>
                <c:pt idx="110">
                  <c:v>2.9707491602978763E-2</c:v>
                </c:pt>
                <c:pt idx="111">
                  <c:v>3.3572161522555648E-2</c:v>
                </c:pt>
                <c:pt idx="112">
                  <c:v>3.7818716418964088E-2</c:v>
                </c:pt>
                <c:pt idx="113">
                  <c:v>4.2469887329603252E-2</c:v>
                </c:pt>
                <c:pt idx="114">
                  <c:v>4.7548186238480346E-2</c:v>
                </c:pt>
                <c:pt idx="115">
                  <c:v>5.3075737295816626E-2</c:v>
                </c:pt>
                <c:pt idx="116">
                  <c:v>5.9074102768761759E-2</c:v>
                </c:pt>
                <c:pt idx="117">
                  <c:v>6.5564105333518502E-2</c:v>
                </c:pt>
                <c:pt idx="118">
                  <c:v>7.2565648398346658E-2</c:v>
                </c:pt>
                <c:pt idx="119">
                  <c:v>8.0097536203230735E-2</c:v>
                </c:pt>
                <c:pt idx="120">
                  <c:v>8.8177295474710968E-2</c:v>
                </c:pt>
                <c:pt idx="121">
                  <c:v>9.6821000423190001E-2</c:v>
                </c:pt>
                <c:pt idx="122">
                  <c:v>0.10604310285504655</c:v>
                </c:pt>
                <c:pt idx="123">
                  <c:v>0.11585626913362511</c:v>
                </c:pt>
                <c:pt idx="124">
                  <c:v>0.12627122566251456</c:v>
                </c:pt>
                <c:pt idx="125">
                  <c:v>0.13729661448271224</c:v>
                </c:pt>
                <c:pt idx="126">
                  <c:v>0.14893886047385005</c:v>
                </c:pt>
                <c:pt idx="127">
                  <c:v>0.16120205153042919</c:v>
                </c:pt>
                <c:pt idx="128">
                  <c:v>0.17408783294903821</c:v>
                </c:pt>
                <c:pt idx="129">
                  <c:v>0.18759531711401373</c:v>
                </c:pt>
                <c:pt idx="130">
                  <c:v>0.20172100940931104</c:v>
                </c:pt>
                <c:pt idx="131">
                  <c:v>0.21645875111592508</c:v>
                </c:pt>
                <c:pt idx="132">
                  <c:v>0.23179967987951661</c:v>
                </c:pt>
                <c:pt idx="133">
                  <c:v>0.24773220815444752</c:v>
                </c:pt>
                <c:pt idx="134">
                  <c:v>0.26424201985063567</c:v>
                </c:pt>
                <c:pt idx="135">
                  <c:v>0.28131208523088519</c:v>
                </c:pt>
                <c:pt idx="136">
                  <c:v>0.29892269393085114</c:v>
                </c:pt>
                <c:pt idx="137">
                  <c:v>0.31705150580368174</c:v>
                </c:pt>
                <c:pt idx="138">
                  <c:v>0.33567361912856858</c:v>
                </c:pt>
                <c:pt idx="139">
                  <c:v>0.3547616555686669</c:v>
                </c:pt>
                <c:pt idx="140">
                  <c:v>0.37428586112067364</c:v>
                </c:pt>
                <c:pt idx="141">
                  <c:v>0.39421422216707652</c:v>
                </c:pt>
                <c:pt idx="142">
                  <c:v>0.41451259562382259</c:v>
                </c:pt>
                <c:pt idx="143">
                  <c:v>0.43514485207176601</c:v>
                </c:pt>
                <c:pt idx="144">
                  <c:v>0.4560730306703823</c:v>
                </c:pt>
                <c:pt idx="145">
                  <c:v>0.47725750457730887</c:v>
                </c:pt>
                <c:pt idx="146">
                  <c:v>0.49865715553750478</c:v>
                </c:pt>
                <c:pt idx="147">
                  <c:v>0.52022955626119427</c:v>
                </c:pt>
                <c:pt idx="148">
                  <c:v>0.54193115918013557</c:v>
                </c:pt>
                <c:pt idx="149">
                  <c:v>0.56371749015672057</c:v>
                </c:pt>
                <c:pt idx="150">
                  <c:v>0.5855433457194924</c:v>
                </c:pt>
                <c:pt idx="151">
                  <c:v>0.60736299241117664</c:v>
                </c:pt>
                <c:pt idx="152">
                  <c:v>0.62913036686049206</c:v>
                </c:pt>
                <c:pt idx="153">
                  <c:v>0.65079927522593783</c:v>
                </c:pt>
                <c:pt idx="154">
                  <c:v>0.67232359070748338</c:v>
                </c:pt>
                <c:pt idx="155">
                  <c:v>0.69365744787957384</c:v>
                </c:pt>
                <c:pt idx="156">
                  <c:v>0.71475543266500097</c:v>
                </c:pt>
                <c:pt idx="157">
                  <c:v>0.73557276684288952</c:v>
                </c:pt>
                <c:pt idx="158">
                  <c:v>0.75606548606414237</c:v>
                </c:pt>
                <c:pt idx="159">
                  <c:v>0.77619061043305349</c:v>
                </c:pt>
                <c:pt idx="160">
                  <c:v>0.79590630680331487</c:v>
                </c:pt>
                <c:pt idx="161">
                  <c:v>0.81517204202921623</c:v>
                </c:pt>
                <c:pt idx="162">
                  <c:v>0.83394872650738616</c:v>
                </c:pt>
                <c:pt idx="163">
                  <c:v>0.85219884743997598</c:v>
                </c:pt>
                <c:pt idx="164">
                  <c:v>0.86988659134576107</c:v>
                </c:pt>
                <c:pt idx="165">
                  <c:v>0.88697795544033886</c:v>
                </c:pt>
                <c:pt idx="166">
                  <c:v>0.90344084759963583</c:v>
                </c:pt>
                <c:pt idx="167">
                  <c:v>0.91924517471152456</c:v>
                </c:pt>
                <c:pt idx="168">
                  <c:v>0.9343629193078401</c:v>
                </c:pt>
                <c:pt idx="169">
                  <c:v>0.94876820445286636</c:v>
                </c:pt>
                <c:pt idx="170">
                  <c:v>0.96243734694392646</c:v>
                </c:pt>
                <c:pt idx="171">
                  <c:v>0.97534889895460886</c:v>
                </c:pt>
                <c:pt idx="172">
                  <c:v>0.98748367832105011</c:v>
                </c:pt>
                <c:pt idx="173">
                  <c:v>0.99882478773625172</c:v>
                </c:pt>
                <c:pt idx="174">
                  <c:v>1.0093576231764558</c:v>
                </c:pt>
                <c:pt idx="175">
                  <c:v>1.0190698719369693</c:v>
                </c:pt>
                <c:pt idx="176">
                  <c:v>1.0279515007024234</c:v>
                </c:pt>
                <c:pt idx="177">
                  <c:v>1.0359947341182887</c:v>
                </c:pt>
                <c:pt idx="178">
                  <c:v>1.0431940243665119</c:v>
                </c:pt>
                <c:pt idx="179">
                  <c:v>1.049546012278572</c:v>
                </c:pt>
                <c:pt idx="180">
                  <c:v>1.055049480544072</c:v>
                </c:pt>
                <c:pt idx="181">
                  <c:v>1.0597052995925018</c:v>
                </c:pt>
                <c:pt idx="182">
                  <c:v>1.0635163667400962</c:v>
                </c:pt>
                <c:pt idx="183">
                  <c:v>1.0664875392031081</c:v>
                </c:pt>
                <c:pt idx="184">
                  <c:v>1.0686255615835194</c:v>
                </c:pt>
                <c:pt idx="185">
                  <c:v>1.0699389884335326</c:v>
                </c:pt>
                <c:pt idx="186">
                  <c:v>1.0704381025014007</c:v>
                </c:pt>
                <c:pt idx="187">
                  <c:v>1.0701348292536035</c:v>
                </c:pt>
                <c:pt idx="188">
                  <c:v>1.0690426482573481</c:v>
                </c:pt>
                <c:pt idx="189">
                  <c:v>1.0671765019932173</c:v>
                </c:pt>
                <c:pt idx="190">
                  <c:v>1.064552702650797</c:v>
                </c:pt>
                <c:pt idx="191">
                  <c:v>1.0611888374406571</c:v>
                </c:pt>
                <c:pt idx="192">
                  <c:v>1.0571036729344161</c:v>
                </c:pt>
                <c:pt idx="193">
                  <c:v>1.0523170589210935</c:v>
                </c:pt>
                <c:pt idx="194">
                  <c:v>1.0468498322429165</c:v>
                </c:pt>
                <c:pt idx="195">
                  <c:v>1.0407237210473759</c:v>
                </c:pt>
                <c:pt idx="196">
                  <c:v>1.033961249865017</c:v>
                </c:pt>
                <c:pt idx="197">
                  <c:v>1.0265856458943765</c:v>
                </c:pt>
                <c:pt idx="198">
                  <c:v>1.0186207468469288</c:v>
                </c:pt>
                <c:pt idx="199">
                  <c:v>1.0100909106761171</c:v>
                </c:pt>
                <c:pt idx="200">
                  <c:v>1.0010209274857058</c:v>
                </c:pt>
                <c:pt idx="201">
                  <c:v>0.99143593388402118</c:v>
                </c:pt>
                <c:pt idx="202">
                  <c:v>0.98136133002232828</c:v>
                </c:pt>
                <c:pt idx="203">
                  <c:v>0.97082269952776268</c:v>
                </c:pt>
                <c:pt idx="204">
                  <c:v>0.9598457325140809</c:v>
                </c:pt>
                <c:pt idx="205">
                  <c:v>0.94845615182710485</c:v>
                </c:pt>
                <c:pt idx="206">
                  <c:v>0.93667964265625014</c:v>
                </c:pt>
                <c:pt idx="207">
                  <c:v>0.92454178561904043</c:v>
                </c:pt>
                <c:pt idx="208">
                  <c:v>0.91206799340209677</c:v>
                </c:pt>
                <c:pt idx="209">
                  <c:v>0.89928345101980711</c:v>
                </c:pt>
                <c:pt idx="210">
                  <c:v>0.88621305973083342</c:v>
                </c:pt>
                <c:pt idx="211">
                  <c:v>0.87288138463275078</c:v>
                </c:pt>
                <c:pt idx="212">
                  <c:v>0.85931260593658032</c:v>
                </c:pt>
                <c:pt idx="213">
                  <c:v>0.8455304739056686</c:v>
                </c:pt>
                <c:pt idx="214">
                  <c:v>0.83155826742740713</c:v>
                </c:pt>
                <c:pt idx="215">
                  <c:v>0.81741875617157533</c:v>
                </c:pt>
                <c:pt idx="216">
                  <c:v>0.80313416627568512</c:v>
                </c:pt>
                <c:pt idx="217">
                  <c:v>0.78872614948555031</c:v>
                </c:pt>
                <c:pt idx="218">
                  <c:v>0.77421575566839163</c:v>
                </c:pt>
                <c:pt idx="219">
                  <c:v>0.75962340860608513</c:v>
                </c:pt>
                <c:pt idx="220">
                  <c:v>0.74496888496759794</c:v>
                </c:pt>
                <c:pt idx="221">
                  <c:v>0.73027129635227694</c:v>
                </c:pt>
                <c:pt idx="222">
                  <c:v>0.7155490742892836</c:v>
                </c:pt>
                <c:pt idx="223">
                  <c:v>0.70081995807320407</c:v>
                </c:pt>
                <c:pt idx="224">
                  <c:v>0.6861009853115142</c:v>
                </c:pt>
                <c:pt idx="225">
                  <c:v>0.6714084850562162</c:v>
                </c:pt>
                <c:pt idx="226">
                  <c:v>0.65675807338943426</c:v>
                </c:pt>
                <c:pt idx="227">
                  <c:v>0.64216465133107015</c:v>
                </c:pt>
                <c:pt idx="228">
                  <c:v>0.62764240493568046</c:v>
                </c:pt>
                <c:pt idx="229">
                  <c:v>0.6132048074455364</c:v>
                </c:pt>
                <c:pt idx="230">
                  <c:v>0.59886462336723145</c:v>
                </c:pt>
                <c:pt idx="231">
                  <c:v>0.5846339143402608</c:v>
                </c:pt>
                <c:pt idx="232">
                  <c:v>0.57052404666755518</c:v>
                </c:pt>
                <c:pt idx="233">
                  <c:v>0.55654570038003259</c:v>
                </c:pt>
                <c:pt idx="234">
                  <c:v>0.54270887970974269</c:v>
                </c:pt>
                <c:pt idx="235">
                  <c:v>0.52902292484908653</c:v>
                </c:pt>
                <c:pt idx="236">
                  <c:v>0.51549652487684916</c:v>
                </c:pt>
                <c:pt idx="237">
                  <c:v>0.5021377317353477</c:v>
                </c:pt>
                <c:pt idx="238">
                  <c:v>0.48895397514680367</c:v>
                </c:pt>
                <c:pt idx="239">
                  <c:v>0.47595207836109754</c:v>
                </c:pt>
                <c:pt idx="240">
                  <c:v>0.46313827463127166</c:v>
                </c:pt>
                <c:pt idx="241">
                  <c:v>0.45051822431751359</c:v>
                </c:pt>
                <c:pt idx="242">
                  <c:v>0.43809703252482757</c:v>
                </c:pt>
                <c:pt idx="243">
                  <c:v>0.42587926718414976</c:v>
                </c:pt>
                <c:pt idx="244">
                  <c:v>0.41386897749126839</c:v>
                </c:pt>
                <c:pt idx="245">
                  <c:v>0.40206971262253655</c:v>
                </c:pt>
                <c:pt idx="246">
                  <c:v>0.39048454065099053</c:v>
                </c:pt>
                <c:pt idx="247">
                  <c:v>0.37911606759109018</c:v>
                </c:pt>
                <c:pt idx="248">
                  <c:v>0.36796645650484805</c:v>
                </c:pt>
                <c:pt idx="249">
                  <c:v>0.35703744660662401</c:v>
                </c:pt>
                <c:pt idx="250">
                  <c:v>0.34633037230826408</c:v>
                </c:pt>
                <c:pt idx="251">
                  <c:v>0.33584618215059198</c:v>
                </c:pt>
                <c:pt idx="252">
                  <c:v>0.32558545757148233</c:v>
                </c:pt>
                <c:pt idx="253">
                  <c:v>0.31554843146483802</c:v>
                </c:pt>
                <c:pt idx="254">
                  <c:v>0.30573500648876784</c:v>
                </c:pt>
                <c:pt idx="255">
                  <c:v>0.29614477308510978</c:v>
                </c:pt>
                <c:pt idx="256">
                  <c:v>0.2867770271761223</c:v>
                </c:pt>
                <c:pt idx="257">
                  <c:v>0.27763078750773768</c:v>
                </c:pt>
                <c:pt idx="258">
                  <c:v>0.26870481261215506</c:v>
                </c:pt>
                <c:pt idx="259">
                  <c:v>0.25999761736580668</c:v>
                </c:pt>
                <c:pt idx="260">
                  <c:v>0.2515074891218147</c:v>
                </c:pt>
                <c:pt idx="261">
                  <c:v>0.24323250339899291</c:v>
                </c:pt>
                <c:pt idx="262">
                  <c:v>0.23517053911222657</c:v>
                </c:pt>
                <c:pt idx="263">
                  <c:v>0.22731929333167719</c:v>
                </c:pt>
                <c:pt idx="264">
                  <c:v>0.21967629556073712</c:v>
                </c:pt>
                <c:pt idx="265">
                  <c:v>0.21223892152495893</c:v>
                </c:pt>
                <c:pt idx="266">
                  <c:v>0.20500440646636423</c:v>
                </c:pt>
                <c:pt idx="267">
                  <c:v>0.19796985793954003</c:v>
                </c:pt>
                <c:pt idx="268">
                  <c:v>0.19113226810781164</c:v>
                </c:pt>
                <c:pt idx="269">
                  <c:v>0.18448852553951967</c:v>
                </c:pt>
                <c:pt idx="270">
                  <c:v>0.17803542650601756</c:v>
                </c:pt>
                <c:pt idx="271">
                  <c:v>0.17176968578448609</c:v>
                </c:pt>
                <c:pt idx="272">
                  <c:v>0.16568794696999786</c:v>
                </c:pt>
                <c:pt idx="273">
                  <c:v>0.15978679230249079</c:v>
                </c:pt>
                <c:pt idx="274">
                  <c:v>0.15406275201541292</c:v>
                </c:pt>
                <c:pt idx="275">
                  <c:v>0.14851231321379976</c:v>
                </c:pt>
                <c:pt idx="276">
                  <c:v>0.14313192829043131</c:v>
                </c:pt>
                <c:pt idx="277">
                  <c:v>0.1379180228895108</c:v>
                </c:pt>
                <c:pt idx="278">
                  <c:v>0.13286700342799346</c:v>
                </c:pt>
                <c:pt idx="279">
                  <c:v>0.12797526418530616</c:v>
                </c:pt>
                <c:pt idx="280">
                  <c:v>0.12323919397271434</c:v>
                </c:pt>
                <c:pt idx="281">
                  <c:v>0.11865518239402369</c:v>
                </c:pt>
                <c:pt idx="282">
                  <c:v>0.11421962570968745</c:v>
                </c:pt>
                <c:pt idx="283">
                  <c:v>0.10992893231666405</c:v>
                </c:pt>
                <c:pt idx="284">
                  <c:v>0.10577952785660689</c:v>
                </c:pt>
                <c:pt idx="285">
                  <c:v>0.10176785996514109</c:v>
                </c:pt>
                <c:pt idx="286">
                  <c:v>9.7890402675080646E-2</c:v>
                </c:pt>
                <c:pt idx="287">
                  <c:v>9.4143660486511391E-2</c:v>
                </c:pt>
                <c:pt idx="288">
                  <c:v>9.052417211666712E-2</c:v>
                </c:pt>
                <c:pt idx="289">
                  <c:v>8.7028513942497096E-2</c:v>
                </c:pt>
                <c:pt idx="290">
                  <c:v>8.365330314875187E-2</c:v>
                </c:pt>
                <c:pt idx="291">
                  <c:v>8.0395200594301136E-2</c:v>
                </c:pt>
                <c:pt idx="292">
                  <c:v>7.7250913409256466E-2</c:v>
                </c:pt>
                <c:pt idx="293">
                  <c:v>7.4217197335299995E-2</c:v>
                </c:pt>
                <c:pt idx="294">
                  <c:v>7.1290858821420514E-2</c:v>
                </c:pt>
                <c:pt idx="295">
                  <c:v>6.8468756887036658E-2</c:v>
                </c:pt>
                <c:pt idx="296">
                  <c:v>6.5747804764239859E-2</c:v>
                </c:pt>
                <c:pt idx="297">
                  <c:v>6.3124971330634841E-2</c:v>
                </c:pt>
                <c:pt idx="298">
                  <c:v>6.0597282343969557E-2</c:v>
                </c:pt>
                <c:pt idx="299">
                  <c:v>5.8161821489464534E-2</c:v>
                </c:pt>
                <c:pt idx="300">
                  <c:v>5.5815731250440093E-2</c:v>
                </c:pt>
                <c:pt idx="301">
                  <c:v>5.3556213612538435E-2</c:v>
                </c:pt>
                <c:pt idx="302">
                  <c:v>5.1380530611508768E-2</c:v>
                </c:pt>
                <c:pt idx="303">
                  <c:v>4.9286004734208536E-2</c:v>
                </c:pt>
                <c:pt idx="304">
                  <c:v>4.7270019182138641E-2</c:v>
                </c:pt>
                <c:pt idx="305">
                  <c:v>4.5330018006504269E-2</c:v>
                </c:pt>
                <c:pt idx="306">
                  <c:v>4.3463506123457722E-2</c:v>
                </c:pt>
                <c:pt idx="307">
                  <c:v>4.1668049217849314E-2</c:v>
                </c:pt>
                <c:pt idx="308">
                  <c:v>3.9941273543483174E-2</c:v>
                </c:pt>
                <c:pt idx="309">
                  <c:v>3.8280865627542085E-2</c:v>
                </c:pt>
                <c:pt idx="310">
                  <c:v>3.6684571886524624E-2</c:v>
                </c:pt>
                <c:pt idx="311">
                  <c:v>3.5150198160714588E-2</c:v>
                </c:pt>
                <c:pt idx="312">
                  <c:v>3.3675609173886359E-2</c:v>
                </c:pt>
                <c:pt idx="313">
                  <c:v>3.2258727924638034E-2</c:v>
                </c:pt>
                <c:pt idx="314">
                  <c:v>3.0897535015441513E-2</c:v>
                </c:pt>
                <c:pt idx="315">
                  <c:v>2.9590067925197378E-2</c:v>
                </c:pt>
                <c:pt idx="316">
                  <c:v>2.8334420230792086E-2</c:v>
                </c:pt>
                <c:pt idx="317">
                  <c:v>2.7128740782870999E-2</c:v>
                </c:pt>
                <c:pt idx="318">
                  <c:v>2.5971232840763425E-2</c:v>
                </c:pt>
                <c:pt idx="319">
                  <c:v>2.4860153171226876E-2</c:v>
                </c:pt>
                <c:pt idx="320">
                  <c:v>2.3793811115418517E-2</c:v>
                </c:pt>
                <c:pt idx="321">
                  <c:v>2.2770567628247085E-2</c:v>
                </c:pt>
                <c:pt idx="322">
                  <c:v>2.1788834294016474E-2</c:v>
                </c:pt>
                <c:pt idx="323">
                  <c:v>2.0847072322036208E-2</c:v>
                </c:pt>
                <c:pt idx="324">
                  <c:v>1.9943791525644985E-2</c:v>
                </c:pt>
                <c:pt idx="325">
                  <c:v>1.9077549287878633E-2</c:v>
                </c:pt>
                <c:pt idx="326">
                  <c:v>1.8246949516799216E-2</c:v>
                </c:pt>
                <c:pt idx="327">
                  <c:v>1.745064159330429E-2</c:v>
                </c:pt>
                <c:pt idx="328">
                  <c:v>1.6687319314039006E-2</c:v>
                </c:pt>
                <c:pt idx="329">
                  <c:v>1.5955719831849815E-2</c:v>
                </c:pt>
                <c:pt idx="330">
                  <c:v>1.5254622596042284E-2</c:v>
                </c:pt>
                <c:pt idx="331">
                  <c:v>1.4582848294533931E-2</c:v>
                </c:pt>
                <c:pt idx="332">
                  <c:v>1.393925779983445E-2</c:v>
                </c:pt>
                <c:pt idx="333">
                  <c:v>1.332275112063085E-2</c:v>
                </c:pt>
                <c:pt idx="334">
                  <c:v>1.2732266360608481E-2</c:v>
                </c:pt>
                <c:pt idx="335">
                  <c:v>1.2166778686000799E-2</c:v>
                </c:pt>
                <c:pt idx="336">
                  <c:v>1.16252993032293E-2</c:v>
                </c:pt>
                <c:pt idx="337">
                  <c:v>1.1106874447868949E-2</c:v>
                </c:pt>
                <c:pt idx="338">
                  <c:v>1.0610584386057643E-2</c:v>
                </c:pt>
                <c:pt idx="339">
                  <c:v>1.0135542429355913E-2</c:v>
                </c:pt>
                <c:pt idx="340">
                  <c:v>9.6808939639575521E-3</c:v>
                </c:pt>
                <c:pt idx="341">
                  <c:v>9.2458154950530412E-3</c:v>
                </c:pt>
                <c:pt idx="342">
                  <c:v>8.8295137070536055E-3</c:v>
                </c:pt>
                <c:pt idx="343">
                  <c:v>8.4312245402962654E-3</c:v>
                </c:pt>
                <c:pt idx="344">
                  <c:v>8.050212284767452E-3</c:v>
                </c:pt>
                <c:pt idx="345">
                  <c:v>7.6857686913055093E-3</c:v>
                </c:pt>
                <c:pt idx="346">
                  <c:v>7.3372121006702014E-3</c:v>
                </c:pt>
                <c:pt idx="347">
                  <c:v>7.0038865907996765E-3</c:v>
                </c:pt>
                <c:pt idx="348">
                  <c:v>6.6851611425121932E-3</c:v>
                </c:pt>
                <c:pt idx="349">
                  <c:v>6.3804288238518171E-3</c:v>
                </c:pt>
                <c:pt idx="350">
                  <c:v>6.0891059932217393E-3</c:v>
                </c:pt>
                <c:pt idx="351">
                  <c:v>5.8106315213995825E-3</c:v>
                </c:pt>
                <c:pt idx="352">
                  <c:v>5.5444660324813471E-3</c:v>
                </c:pt>
                <c:pt idx="353">
                  <c:v>5.2900911637578183E-3</c:v>
                </c:pt>
                <c:pt idx="354">
                  <c:v>5.0470088444876894E-3</c:v>
                </c:pt>
                <c:pt idx="355">
                  <c:v>4.814740593494766E-3</c:v>
                </c:pt>
                <c:pt idx="356">
                  <c:v>4.5928268354831527E-3</c:v>
                </c:pt>
                <c:pt idx="357">
                  <c:v>4.3808262359341888E-3</c:v>
                </c:pt>
                <c:pt idx="358">
                  <c:v>4.1783150544205958E-3</c:v>
                </c:pt>
                <c:pt idx="359">
                  <c:v>3.9848865161481693E-3</c:v>
                </c:pt>
                <c:pt idx="360">
                  <c:v>3.8001502015126399E-3</c:v>
                </c:pt>
                <c:pt idx="361">
                  <c:v>3.6237314534389841E-3</c:v>
                </c:pt>
                <c:pt idx="362">
                  <c:v>3.4552708022515298E-3</c:v>
                </c:pt>
                <c:pt idx="363">
                  <c:v>3.2944234078077397E-3</c:v>
                </c:pt>
                <c:pt idx="364">
                  <c:v>3.1408585186132728E-3</c:v>
                </c:pt>
                <c:pt idx="365">
                  <c:v>2.9942589476240921E-3</c:v>
                </c:pt>
                <c:pt idx="366">
                  <c:v>2.8543205644297855E-3</c:v>
                </c:pt>
                <c:pt idx="367">
                  <c:v>2.7207518035034742E-3</c:v>
                </c:pt>
                <c:pt idx="368">
                  <c:v>2.5932731881951106E-3</c:v>
                </c:pt>
                <c:pt idx="369">
                  <c:v>2.4716168701390791E-3</c:v>
                </c:pt>
                <c:pt idx="370">
                  <c:v>2.3555261837410468E-3</c:v>
                </c:pt>
                <c:pt idx="371">
                  <c:v>2.2447552154054398E-3</c:v>
                </c:pt>
                <c:pt idx="372">
                  <c:v>2.1390683871612987E-3</c:v>
                </c:pt>
                <c:pt idx="373">
                  <c:v>2.0382400543428004E-3</c:v>
                </c:pt>
                <c:pt idx="374">
                  <c:v>1.9420541169790271E-3</c:v>
                </c:pt>
                <c:pt idx="375">
                  <c:v>1.8503036445476702E-3</c:v>
                </c:pt>
                <c:pt idx="376">
                  <c:v>1.7627905137477069E-3</c:v>
                </c:pt>
                <c:pt idx="377">
                  <c:v>1.6793250589472093E-3</c:v>
                </c:pt>
                <c:pt idx="378">
                  <c:v>1.5997257349645673E-3</c:v>
                </c:pt>
                <c:pt idx="379">
                  <c:v>1.5238187918434887E-3</c:v>
                </c:pt>
                <c:pt idx="380">
                  <c:v>1.4514379612854981E-3</c:v>
                </c:pt>
                <c:pt idx="381">
                  <c:v>1.3824241544070034E-3</c:v>
                </c:pt>
                <c:pt idx="382">
                  <c:v>1.3166251704916192E-3</c:v>
                </c:pt>
                <c:pt idx="383">
                  <c:v>1.2538954164135064E-3</c:v>
                </c:pt>
                <c:pt idx="384">
                  <c:v>1.1940956364112076E-3</c:v>
                </c:pt>
                <c:pt idx="385">
                  <c:v>1.1370926518971915E-3</c:v>
                </c:pt>
                <c:pt idx="386">
                  <c:v>1.0827591109932328E-3</c:v>
                </c:pt>
                <c:pt idx="387">
                  <c:v>1.0309732474872266E-3</c:v>
                </c:pt>
                <c:pt idx="388">
                  <c:v>9.8161864891286622E-4</c:v>
                </c:pt>
                <c:pt idx="389">
                  <c:v>9.3458403345937884E-4</c:v>
                </c:pt>
                <c:pt idx="390">
                  <c:v>8.8976303542456781E-4</c:v>
                </c:pt>
                <c:pt idx="391">
                  <c:v>8.4705399893056854E-4</c:v>
                </c:pt>
                <c:pt idx="392">
                  <c:v>8.063597796279118E-4</c:v>
                </c:pt>
                <c:pt idx="393">
                  <c:v>7.6758755411979684E-4</c:v>
                </c:pt>
                <c:pt idx="394">
                  <c:v>7.3064863684489017E-4</c:v>
                </c:pt>
                <c:pt idx="395">
                  <c:v>6.9545830416333301E-4</c:v>
                </c:pt>
                <c:pt idx="396">
                  <c:v>6.6193562539696034E-4</c:v>
                </c:pt>
                <c:pt idx="397">
                  <c:v>6.3000330058136456E-4</c:v>
                </c:pt>
                <c:pt idx="398">
                  <c:v>5.9958750469357616E-4</c:v>
                </c:pt>
                <c:pt idx="399">
                  <c:v>5.7061773812569255E-4</c:v>
                </c:pt>
                <c:pt idx="400">
                  <c:v>5.430266831810451E-4</c:v>
                </c:pt>
                <c:pt idx="401">
                  <c:v>5.1675006637575478E-4</c:v>
                </c:pt>
                <c:pt idx="402">
                  <c:v>4.9172652633479091E-4</c:v>
                </c:pt>
                <c:pt idx="403">
                  <c:v>4.678974870777908E-4</c:v>
                </c:pt>
                <c:pt idx="404">
                  <c:v>4.4520703649591722E-4</c:v>
                </c:pt>
                <c:pt idx="405">
                  <c:v>4.2360180982708626E-4</c:v>
                </c:pt>
                <c:pt idx="406">
                  <c:v>4.0303087794275796E-4</c:v>
                </c:pt>
                <c:pt idx="407">
                  <c:v>3.8344564026528231E-4</c:v>
                </c:pt>
                <c:pt idx="408">
                  <c:v>3.6479972214049168E-4</c:v>
                </c:pt>
                <c:pt idx="409">
                  <c:v>3.4704887649582072E-4</c:v>
                </c:pt>
                <c:pt idx="410">
                  <c:v>3.3015088961974904E-4</c:v>
                </c:pt>
                <c:pt idx="411">
                  <c:v>3.1406549090364866E-4</c:v>
                </c:pt>
                <c:pt idx="412">
                  <c:v>2.987542663924859E-4</c:v>
                </c:pt>
                <c:pt idx="413">
                  <c:v>2.8418057599584936E-4</c:v>
                </c:pt>
                <c:pt idx="414">
                  <c:v>2.7030947421588508E-4</c:v>
                </c:pt>
                <c:pt idx="415">
                  <c:v>2.5710763425358017E-4</c:v>
                </c:pt>
                <c:pt idx="416">
                  <c:v>2.4454327535959966E-4</c:v>
                </c:pt>
                <c:pt idx="417">
                  <c:v>2.3258609330057428E-4</c:v>
                </c:pt>
                <c:pt idx="418">
                  <c:v>2.2120719381624852E-4</c:v>
                </c:pt>
                <c:pt idx="419">
                  <c:v>2.1037902894733849E-4</c:v>
                </c:pt>
                <c:pt idx="420">
                  <c:v>2.0007533611821505E-4</c:v>
                </c:pt>
                <c:pt idx="421">
                  <c:v>1.9027107986272412E-4</c:v>
                </c:pt>
                <c:pt idx="422">
                  <c:v>1.8094239608552242E-4</c:v>
                </c:pt>
                <c:pt idx="423">
                  <c:v>1.7206653875522678E-4</c:v>
                </c:pt>
                <c:pt idx="424">
                  <c:v>1.6362182892951655E-4</c:v>
                </c:pt>
                <c:pt idx="425">
                  <c:v>1.5558760601602987E-4</c:v>
                </c:pt>
                <c:pt idx="426">
                  <c:v>1.4794418117649737E-4</c:v>
                </c:pt>
                <c:pt idx="427">
                  <c:v>1.4067279278505662E-4</c:v>
                </c:pt>
                <c:pt idx="428">
                  <c:v>1.3375556385502126E-4</c:v>
                </c:pt>
                <c:pt idx="429">
                  <c:v>1.2717546135172504E-4</c:v>
                </c:pt>
                <c:pt idx="430">
                  <c:v>1.2091625731214663E-4</c:v>
                </c:pt>
                <c:pt idx="431">
                  <c:v>1.1496249169513574E-4</c:v>
                </c:pt>
                <c:pt idx="432">
                  <c:v>1.0929943688900272E-4</c:v>
                </c:pt>
                <c:pt idx="433">
                  <c:v>1.0391306380609384E-4</c:v>
                </c:pt>
                <c:pt idx="434">
                  <c:v>9.8790009496741265E-5</c:v>
                </c:pt>
                <c:pt idx="435">
                  <c:v>9.3917546217650295E-5</c:v>
                </c:pt>
                <c:pt idx="436">
                  <c:v>8.9283551892362233E-5</c:v>
                </c:pt>
                <c:pt idx="437">
                  <c:v>8.4876481903916638E-5</c:v>
                </c:pt>
                <c:pt idx="438">
                  <c:v>8.0685342162243137E-5</c:v>
                </c:pt>
                <c:pt idx="439">
                  <c:v>7.6699663391125323E-5</c:v>
                </c:pt>
                <c:pt idx="440">
                  <c:v>7.2909476581811941E-5</c:v>
                </c:pt>
                <c:pt idx="441">
                  <c:v>6.9305289562502639E-5</c:v>
                </c:pt>
                <c:pt idx="442">
                  <c:v>6.5878064635017711E-5</c:v>
                </c:pt>
                <c:pt idx="443">
                  <c:v>6.2619197231933007E-5</c:v>
                </c:pt>
                <c:pt idx="444">
                  <c:v>5.9520495549427691E-5</c:v>
                </c:pt>
                <c:pt idx="445">
                  <c:v>5.6574161112898804E-5</c:v>
                </c:pt>
                <c:pt idx="446">
                  <c:v>5.3772770234213235E-5</c:v>
                </c:pt>
                <c:pt idx="447">
                  <c:v>5.1109256321167336E-5</c:v>
                </c:pt>
                <c:pt idx="448">
                  <c:v>4.8576893001373298E-5</c:v>
                </c:pt>
                <c:pt idx="449">
                  <c:v>4.6169278024389601E-5</c:v>
                </c:pt>
                <c:pt idx="450">
                  <c:v>4.3880317907427847E-5</c:v>
                </c:pt>
                <c:pt idx="451">
                  <c:v>4.1704213291438513E-5</c:v>
                </c:pt>
                <c:pt idx="452">
                  <c:v>3.9635444975788986E-5</c:v>
                </c:pt>
                <c:pt idx="453">
                  <c:v>3.766876060110149E-5</c:v>
                </c:pt>
                <c:pt idx="454">
                  <c:v>3.579916195111696E-5</c:v>
                </c:pt>
                <c:pt idx="455">
                  <c:v>3.4021892845702359E-5</c:v>
                </c:pt>
                <c:pt idx="456">
                  <c:v>3.2332427598317588E-5</c:v>
                </c:pt>
                <c:pt idx="457">
                  <c:v>3.0726460012411671E-5</c:v>
                </c:pt>
                <c:pt idx="458">
                  <c:v>2.919989289231873E-5</c:v>
                </c:pt>
                <c:pt idx="459">
                  <c:v>2.774882804528927E-5</c:v>
                </c:pt>
                <c:pt idx="460">
                  <c:v>2.6369556752307341E-5</c:v>
                </c:pt>
                <c:pt idx="461">
                  <c:v>2.5058550686321067E-5</c:v>
                </c:pt>
                <c:pt idx="462">
                  <c:v>2.381245325744856E-5</c:v>
                </c:pt>
                <c:pt idx="463">
                  <c:v>2.262807136561927E-5</c:v>
                </c:pt>
                <c:pt idx="464">
                  <c:v>2.150236754197342E-5</c:v>
                </c:pt>
                <c:pt idx="465">
                  <c:v>2.043245246116081E-5</c:v>
                </c:pt>
                <c:pt idx="466">
                  <c:v>1.9415577807477428E-5</c:v>
                </c:pt>
                <c:pt idx="467">
                  <c:v>1.8449129478530463E-5</c:v>
                </c:pt>
                <c:pt idx="468">
                  <c:v>1.7530621110849317E-5</c:v>
                </c:pt>
                <c:pt idx="469">
                  <c:v>1.665768791255515E-5</c:v>
                </c:pt>
                <c:pt idx="470">
                  <c:v>1.5828080788865586E-5</c:v>
                </c:pt>
                <c:pt idx="471">
                  <c:v>1.5039660746850537E-5</c:v>
                </c:pt>
                <c:pt idx="472">
                  <c:v>1.4290393566462063E-5</c:v>
                </c:pt>
                <c:pt idx="473">
                  <c:v>1.357834472544706E-5</c:v>
                </c:pt>
                <c:pt idx="474">
                  <c:v>1.290167456630989E-5</c:v>
                </c:pt>
                <c:pt idx="475">
                  <c:v>1.2258633694026105E-5</c:v>
                </c:pt>
                <c:pt idx="476">
                  <c:v>1.1647558593720802E-5</c:v>
                </c:pt>
                <c:pt idx="477">
                  <c:v>1.1066867458014362E-5</c:v>
                </c:pt>
                <c:pt idx="478">
                  <c:v>1.0515056214206342E-5</c:v>
                </c:pt>
                <c:pt idx="479">
                  <c:v>9.9906947419157394E-6</c:v>
                </c:pt>
                <c:pt idx="480">
                  <c:v>9.492423272225512E-6</c:v>
                </c:pt>
                <c:pt idx="481">
                  <c:v>9.0189489597865959E-6</c:v>
                </c:pt>
                <c:pt idx="482">
                  <c:v>8.5690426197301553E-6</c:v>
                </c:pt>
                <c:pt idx="483">
                  <c:v>8.1415356216089119E-6</c:v>
                </c:pt>
                <c:pt idx="484">
                  <c:v>7.7353169329484942E-6</c:v>
                </c:pt>
                <c:pt idx="485">
                  <c:v>7.3493303053290581E-6</c:v>
                </c:pt>
                <c:pt idx="486">
                  <c:v>6.9825715962463872E-6</c:v>
                </c:pt>
                <c:pt idx="487">
                  <c:v>6.6340862203115168E-6</c:v>
                </c:pt>
                <c:pt idx="488">
                  <c:v>6.3029667236484377E-6</c:v>
                </c:pt>
                <c:pt idx="489">
                  <c:v>5.9883504756321959E-6</c:v>
                </c:pt>
                <c:pt idx="490">
                  <c:v>5.6894174723830045E-6</c:v>
                </c:pt>
                <c:pt idx="491">
                  <c:v>5.4053882466915506E-6</c:v>
                </c:pt>
                <c:pt idx="492">
                  <c:v>5.1355218792986406E-6</c:v>
                </c:pt>
                <c:pt idx="493">
                  <c:v>4.8791141066889365E-6</c:v>
                </c:pt>
                <c:pt idx="494">
                  <c:v>4.6354955207862183E-6</c:v>
                </c:pt>
                <c:pt idx="495">
                  <c:v>4.4040298561508375E-6</c:v>
                </c:pt>
                <c:pt idx="496">
                  <c:v>4.1841123604894667E-6</c:v>
                </c:pt>
                <c:pt idx="497">
                  <c:v>3.975168244481313E-6</c:v>
                </c:pt>
                <c:pt idx="498">
                  <c:v>3.776651207113773E-6</c:v>
                </c:pt>
                <c:pt idx="499">
                  <c:v>3.5880420329004589E-6</c:v>
                </c:pt>
                <c:pt idx="500">
                  <c:v>3.4088472575237866E-6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211-441A-9395-27EC2F732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226184"/>
        <c:axId val="541929720"/>
      </c:scatterChart>
      <c:valAx>
        <c:axId val="789226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929720"/>
        <c:crosses val="autoZero"/>
        <c:crossBetween val="midCat"/>
      </c:valAx>
      <c:valAx>
        <c:axId val="54192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226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Credmetrics_Aa!$AC$14</c:f>
              <c:strCache>
                <c:ptCount val="1"/>
                <c:pt idx="0">
                  <c:v>LND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Credmetrics_Aa!$AB$15:$AB$515</c:f>
              <c:numCache>
                <c:formatCode>General</c:formatCode>
                <c:ptCount val="501"/>
                <c:pt idx="0">
                  <c:v>1E-4</c:v>
                </c:pt>
                <c:pt idx="1">
                  <c:v>1.01E-2</c:v>
                </c:pt>
                <c:pt idx="2">
                  <c:v>2.01E-2</c:v>
                </c:pt>
                <c:pt idx="3">
                  <c:v>3.0100000000000002E-2</c:v>
                </c:pt>
                <c:pt idx="4">
                  <c:v>4.0100000000000004E-2</c:v>
                </c:pt>
                <c:pt idx="5">
                  <c:v>5.0100000000000006E-2</c:v>
                </c:pt>
                <c:pt idx="6">
                  <c:v>6.0100000000000008E-2</c:v>
                </c:pt>
                <c:pt idx="7">
                  <c:v>7.010000000000001E-2</c:v>
                </c:pt>
                <c:pt idx="8">
                  <c:v>8.0100000000000005E-2</c:v>
                </c:pt>
                <c:pt idx="9">
                  <c:v>9.01E-2</c:v>
                </c:pt>
                <c:pt idx="10">
                  <c:v>0.10009999999999999</c:v>
                </c:pt>
                <c:pt idx="11">
                  <c:v>0.11009999999999999</c:v>
                </c:pt>
                <c:pt idx="12">
                  <c:v>0.12009999999999998</c:v>
                </c:pt>
                <c:pt idx="13">
                  <c:v>0.13009999999999999</c:v>
                </c:pt>
                <c:pt idx="14">
                  <c:v>0.1401</c:v>
                </c:pt>
                <c:pt idx="15">
                  <c:v>0.15010000000000001</c:v>
                </c:pt>
                <c:pt idx="16">
                  <c:v>0.16010000000000002</c:v>
                </c:pt>
                <c:pt idx="17">
                  <c:v>0.17010000000000003</c:v>
                </c:pt>
                <c:pt idx="18">
                  <c:v>0.18010000000000004</c:v>
                </c:pt>
                <c:pt idx="19">
                  <c:v>0.19010000000000005</c:v>
                </c:pt>
                <c:pt idx="20">
                  <c:v>0.20010000000000006</c:v>
                </c:pt>
                <c:pt idx="21">
                  <c:v>0.21010000000000006</c:v>
                </c:pt>
                <c:pt idx="22">
                  <c:v>0.22010000000000007</c:v>
                </c:pt>
                <c:pt idx="23">
                  <c:v>0.23010000000000008</c:v>
                </c:pt>
                <c:pt idx="24">
                  <c:v>0.24010000000000009</c:v>
                </c:pt>
                <c:pt idx="25">
                  <c:v>0.2501000000000001</c:v>
                </c:pt>
                <c:pt idx="26">
                  <c:v>0.26010000000000011</c:v>
                </c:pt>
                <c:pt idx="27">
                  <c:v>0.27010000000000012</c:v>
                </c:pt>
                <c:pt idx="28">
                  <c:v>0.28010000000000013</c:v>
                </c:pt>
                <c:pt idx="29">
                  <c:v>0.29010000000000014</c:v>
                </c:pt>
                <c:pt idx="30">
                  <c:v>0.30010000000000014</c:v>
                </c:pt>
                <c:pt idx="31">
                  <c:v>0.31010000000000015</c:v>
                </c:pt>
                <c:pt idx="32">
                  <c:v>0.32010000000000016</c:v>
                </c:pt>
                <c:pt idx="33">
                  <c:v>0.33010000000000017</c:v>
                </c:pt>
                <c:pt idx="34">
                  <c:v>0.34010000000000018</c:v>
                </c:pt>
                <c:pt idx="35">
                  <c:v>0.35010000000000019</c:v>
                </c:pt>
                <c:pt idx="36">
                  <c:v>0.3601000000000002</c:v>
                </c:pt>
                <c:pt idx="37">
                  <c:v>0.37010000000000021</c:v>
                </c:pt>
                <c:pt idx="38">
                  <c:v>0.38010000000000022</c:v>
                </c:pt>
                <c:pt idx="39">
                  <c:v>0.39010000000000022</c:v>
                </c:pt>
                <c:pt idx="40">
                  <c:v>0.40010000000000023</c:v>
                </c:pt>
                <c:pt idx="41">
                  <c:v>0.41010000000000024</c:v>
                </c:pt>
                <c:pt idx="42">
                  <c:v>0.42010000000000025</c:v>
                </c:pt>
                <c:pt idx="43">
                  <c:v>0.43010000000000026</c:v>
                </c:pt>
                <c:pt idx="44">
                  <c:v>0.44010000000000027</c:v>
                </c:pt>
                <c:pt idx="45">
                  <c:v>0.45010000000000028</c:v>
                </c:pt>
                <c:pt idx="46">
                  <c:v>0.46010000000000029</c:v>
                </c:pt>
                <c:pt idx="47">
                  <c:v>0.4701000000000003</c:v>
                </c:pt>
                <c:pt idx="48">
                  <c:v>0.4801000000000003</c:v>
                </c:pt>
                <c:pt idx="49">
                  <c:v>0.49010000000000031</c:v>
                </c:pt>
                <c:pt idx="50">
                  <c:v>0.50010000000000032</c:v>
                </c:pt>
                <c:pt idx="51">
                  <c:v>0.51010000000000033</c:v>
                </c:pt>
                <c:pt idx="52">
                  <c:v>0.52010000000000034</c:v>
                </c:pt>
                <c:pt idx="53">
                  <c:v>0.53010000000000035</c:v>
                </c:pt>
                <c:pt idx="54">
                  <c:v>0.54010000000000036</c:v>
                </c:pt>
                <c:pt idx="55">
                  <c:v>0.55010000000000037</c:v>
                </c:pt>
                <c:pt idx="56">
                  <c:v>0.56010000000000038</c:v>
                </c:pt>
                <c:pt idx="57">
                  <c:v>0.57010000000000038</c:v>
                </c:pt>
                <c:pt idx="58">
                  <c:v>0.58010000000000039</c:v>
                </c:pt>
                <c:pt idx="59">
                  <c:v>0.5901000000000004</c:v>
                </c:pt>
                <c:pt idx="60">
                  <c:v>0.60010000000000041</c:v>
                </c:pt>
                <c:pt idx="61">
                  <c:v>0.61010000000000042</c:v>
                </c:pt>
                <c:pt idx="62">
                  <c:v>0.62010000000000043</c:v>
                </c:pt>
                <c:pt idx="63">
                  <c:v>0.63010000000000044</c:v>
                </c:pt>
                <c:pt idx="64">
                  <c:v>0.64010000000000045</c:v>
                </c:pt>
                <c:pt idx="65">
                  <c:v>0.65010000000000046</c:v>
                </c:pt>
                <c:pt idx="66">
                  <c:v>0.66010000000000046</c:v>
                </c:pt>
                <c:pt idx="67">
                  <c:v>0.67010000000000047</c:v>
                </c:pt>
                <c:pt idx="68">
                  <c:v>0.68010000000000048</c:v>
                </c:pt>
                <c:pt idx="69">
                  <c:v>0.69010000000000049</c:v>
                </c:pt>
                <c:pt idx="70">
                  <c:v>0.7001000000000005</c:v>
                </c:pt>
                <c:pt idx="71">
                  <c:v>0.71010000000000051</c:v>
                </c:pt>
                <c:pt idx="72">
                  <c:v>0.72010000000000052</c:v>
                </c:pt>
                <c:pt idx="73">
                  <c:v>0.73010000000000053</c:v>
                </c:pt>
                <c:pt idx="74">
                  <c:v>0.74010000000000054</c:v>
                </c:pt>
                <c:pt idx="75">
                  <c:v>0.75010000000000054</c:v>
                </c:pt>
                <c:pt idx="76">
                  <c:v>0.76010000000000055</c:v>
                </c:pt>
                <c:pt idx="77">
                  <c:v>0.77010000000000056</c:v>
                </c:pt>
                <c:pt idx="78">
                  <c:v>0.78010000000000057</c:v>
                </c:pt>
                <c:pt idx="79">
                  <c:v>0.79010000000000058</c:v>
                </c:pt>
                <c:pt idx="80">
                  <c:v>0.80010000000000059</c:v>
                </c:pt>
                <c:pt idx="81">
                  <c:v>0.8101000000000006</c:v>
                </c:pt>
                <c:pt idx="82">
                  <c:v>0.82010000000000061</c:v>
                </c:pt>
                <c:pt idx="83">
                  <c:v>0.83010000000000062</c:v>
                </c:pt>
                <c:pt idx="84">
                  <c:v>0.84010000000000062</c:v>
                </c:pt>
                <c:pt idx="85">
                  <c:v>0.85010000000000063</c:v>
                </c:pt>
                <c:pt idx="86">
                  <c:v>0.86010000000000064</c:v>
                </c:pt>
                <c:pt idx="87">
                  <c:v>0.87010000000000065</c:v>
                </c:pt>
                <c:pt idx="88">
                  <c:v>0.88010000000000066</c:v>
                </c:pt>
                <c:pt idx="89">
                  <c:v>0.89010000000000067</c:v>
                </c:pt>
                <c:pt idx="90">
                  <c:v>0.90010000000000068</c:v>
                </c:pt>
                <c:pt idx="91">
                  <c:v>0.91010000000000069</c:v>
                </c:pt>
                <c:pt idx="92">
                  <c:v>0.9201000000000007</c:v>
                </c:pt>
                <c:pt idx="93">
                  <c:v>0.9301000000000007</c:v>
                </c:pt>
                <c:pt idx="94">
                  <c:v>0.94010000000000071</c:v>
                </c:pt>
                <c:pt idx="95">
                  <c:v>0.95010000000000072</c:v>
                </c:pt>
                <c:pt idx="96">
                  <c:v>0.96010000000000073</c:v>
                </c:pt>
                <c:pt idx="97">
                  <c:v>0.97010000000000074</c:v>
                </c:pt>
                <c:pt idx="98">
                  <c:v>0.98010000000000075</c:v>
                </c:pt>
                <c:pt idx="99">
                  <c:v>0.99010000000000076</c:v>
                </c:pt>
                <c:pt idx="100">
                  <c:v>1.0001000000000007</c:v>
                </c:pt>
                <c:pt idx="101">
                  <c:v>1.0101000000000007</c:v>
                </c:pt>
                <c:pt idx="102">
                  <c:v>1.0201000000000007</c:v>
                </c:pt>
                <c:pt idx="103">
                  <c:v>1.0301000000000007</c:v>
                </c:pt>
                <c:pt idx="104">
                  <c:v>1.0401000000000007</c:v>
                </c:pt>
                <c:pt idx="105">
                  <c:v>1.0501000000000007</c:v>
                </c:pt>
                <c:pt idx="106">
                  <c:v>1.0601000000000007</c:v>
                </c:pt>
                <c:pt idx="107">
                  <c:v>1.0701000000000007</c:v>
                </c:pt>
                <c:pt idx="108">
                  <c:v>1.0801000000000007</c:v>
                </c:pt>
                <c:pt idx="109">
                  <c:v>1.0901000000000007</c:v>
                </c:pt>
                <c:pt idx="110">
                  <c:v>1.1001000000000007</c:v>
                </c:pt>
                <c:pt idx="111">
                  <c:v>1.1101000000000008</c:v>
                </c:pt>
                <c:pt idx="112">
                  <c:v>1.1201000000000008</c:v>
                </c:pt>
                <c:pt idx="113">
                  <c:v>1.1301000000000008</c:v>
                </c:pt>
                <c:pt idx="114">
                  <c:v>1.1401000000000008</c:v>
                </c:pt>
                <c:pt idx="115">
                  <c:v>1.1501000000000008</c:v>
                </c:pt>
                <c:pt idx="116">
                  <c:v>1.1601000000000008</c:v>
                </c:pt>
                <c:pt idx="117">
                  <c:v>1.1701000000000008</c:v>
                </c:pt>
                <c:pt idx="118">
                  <c:v>1.1801000000000008</c:v>
                </c:pt>
                <c:pt idx="119">
                  <c:v>1.1901000000000008</c:v>
                </c:pt>
                <c:pt idx="120">
                  <c:v>1.2001000000000008</c:v>
                </c:pt>
                <c:pt idx="121">
                  <c:v>1.2101000000000008</c:v>
                </c:pt>
                <c:pt idx="122">
                  <c:v>1.2201000000000009</c:v>
                </c:pt>
                <c:pt idx="123">
                  <c:v>1.2301000000000009</c:v>
                </c:pt>
                <c:pt idx="124">
                  <c:v>1.2401000000000009</c:v>
                </c:pt>
                <c:pt idx="125">
                  <c:v>1.2501000000000009</c:v>
                </c:pt>
                <c:pt idx="126">
                  <c:v>1.2601000000000009</c:v>
                </c:pt>
                <c:pt idx="127">
                  <c:v>1.2701000000000009</c:v>
                </c:pt>
                <c:pt idx="128">
                  <c:v>1.2801000000000009</c:v>
                </c:pt>
                <c:pt idx="129">
                  <c:v>1.2901000000000009</c:v>
                </c:pt>
                <c:pt idx="130">
                  <c:v>1.3001000000000009</c:v>
                </c:pt>
                <c:pt idx="131">
                  <c:v>1.3101000000000009</c:v>
                </c:pt>
                <c:pt idx="132">
                  <c:v>1.3201000000000009</c:v>
                </c:pt>
                <c:pt idx="133">
                  <c:v>1.3301000000000009</c:v>
                </c:pt>
                <c:pt idx="134">
                  <c:v>1.340100000000001</c:v>
                </c:pt>
                <c:pt idx="135">
                  <c:v>1.350100000000001</c:v>
                </c:pt>
                <c:pt idx="136">
                  <c:v>1.360100000000001</c:v>
                </c:pt>
                <c:pt idx="137">
                  <c:v>1.370100000000001</c:v>
                </c:pt>
                <c:pt idx="138">
                  <c:v>1.380100000000001</c:v>
                </c:pt>
                <c:pt idx="139">
                  <c:v>1.390100000000001</c:v>
                </c:pt>
                <c:pt idx="140">
                  <c:v>1.400100000000001</c:v>
                </c:pt>
                <c:pt idx="141">
                  <c:v>1.410100000000001</c:v>
                </c:pt>
                <c:pt idx="142">
                  <c:v>1.420100000000001</c:v>
                </c:pt>
                <c:pt idx="143">
                  <c:v>1.430100000000001</c:v>
                </c:pt>
                <c:pt idx="144">
                  <c:v>1.440100000000001</c:v>
                </c:pt>
                <c:pt idx="145">
                  <c:v>1.4501000000000011</c:v>
                </c:pt>
                <c:pt idx="146">
                  <c:v>1.4601000000000011</c:v>
                </c:pt>
                <c:pt idx="147">
                  <c:v>1.4701000000000011</c:v>
                </c:pt>
                <c:pt idx="148">
                  <c:v>1.4801000000000011</c:v>
                </c:pt>
                <c:pt idx="149">
                  <c:v>1.4901000000000011</c:v>
                </c:pt>
                <c:pt idx="150">
                  <c:v>1.5001000000000011</c:v>
                </c:pt>
                <c:pt idx="151">
                  <c:v>1.5101000000000011</c:v>
                </c:pt>
                <c:pt idx="152">
                  <c:v>1.5201000000000011</c:v>
                </c:pt>
                <c:pt idx="153">
                  <c:v>1.5301000000000011</c:v>
                </c:pt>
                <c:pt idx="154">
                  <c:v>1.5401000000000011</c:v>
                </c:pt>
                <c:pt idx="155">
                  <c:v>1.5501000000000011</c:v>
                </c:pt>
                <c:pt idx="156">
                  <c:v>1.5601000000000012</c:v>
                </c:pt>
                <c:pt idx="157">
                  <c:v>1.5701000000000012</c:v>
                </c:pt>
                <c:pt idx="158">
                  <c:v>1.5801000000000012</c:v>
                </c:pt>
                <c:pt idx="159">
                  <c:v>1.5901000000000012</c:v>
                </c:pt>
                <c:pt idx="160">
                  <c:v>1.6001000000000012</c:v>
                </c:pt>
                <c:pt idx="161">
                  <c:v>1.6101000000000012</c:v>
                </c:pt>
                <c:pt idx="162">
                  <c:v>1.6201000000000012</c:v>
                </c:pt>
                <c:pt idx="163">
                  <c:v>1.6301000000000012</c:v>
                </c:pt>
                <c:pt idx="164">
                  <c:v>1.6401000000000012</c:v>
                </c:pt>
                <c:pt idx="165">
                  <c:v>1.6501000000000012</c:v>
                </c:pt>
                <c:pt idx="166">
                  <c:v>1.6601000000000012</c:v>
                </c:pt>
                <c:pt idx="167">
                  <c:v>1.6701000000000013</c:v>
                </c:pt>
                <c:pt idx="168">
                  <c:v>1.6801000000000013</c:v>
                </c:pt>
                <c:pt idx="169">
                  <c:v>1.6901000000000013</c:v>
                </c:pt>
                <c:pt idx="170">
                  <c:v>1.7001000000000013</c:v>
                </c:pt>
                <c:pt idx="171">
                  <c:v>1.7101000000000013</c:v>
                </c:pt>
                <c:pt idx="172">
                  <c:v>1.7201000000000013</c:v>
                </c:pt>
                <c:pt idx="173">
                  <c:v>1.7301000000000013</c:v>
                </c:pt>
                <c:pt idx="174">
                  <c:v>1.7401000000000013</c:v>
                </c:pt>
                <c:pt idx="175">
                  <c:v>1.7501000000000013</c:v>
                </c:pt>
                <c:pt idx="176">
                  <c:v>1.7601000000000013</c:v>
                </c:pt>
                <c:pt idx="177">
                  <c:v>1.7701000000000013</c:v>
                </c:pt>
                <c:pt idx="178">
                  <c:v>1.7801000000000013</c:v>
                </c:pt>
                <c:pt idx="179">
                  <c:v>1.7901000000000014</c:v>
                </c:pt>
                <c:pt idx="180">
                  <c:v>1.8001000000000014</c:v>
                </c:pt>
                <c:pt idx="181">
                  <c:v>1.8101000000000014</c:v>
                </c:pt>
                <c:pt idx="182">
                  <c:v>1.8201000000000014</c:v>
                </c:pt>
                <c:pt idx="183">
                  <c:v>1.8301000000000014</c:v>
                </c:pt>
                <c:pt idx="184">
                  <c:v>1.8401000000000014</c:v>
                </c:pt>
                <c:pt idx="185">
                  <c:v>1.8501000000000014</c:v>
                </c:pt>
                <c:pt idx="186">
                  <c:v>1.8601000000000014</c:v>
                </c:pt>
                <c:pt idx="187">
                  <c:v>1.8701000000000014</c:v>
                </c:pt>
                <c:pt idx="188">
                  <c:v>1.8801000000000014</c:v>
                </c:pt>
                <c:pt idx="189">
                  <c:v>1.8901000000000014</c:v>
                </c:pt>
                <c:pt idx="190">
                  <c:v>1.9001000000000015</c:v>
                </c:pt>
                <c:pt idx="191">
                  <c:v>1.9101000000000015</c:v>
                </c:pt>
                <c:pt idx="192">
                  <c:v>1.9201000000000015</c:v>
                </c:pt>
                <c:pt idx="193">
                  <c:v>1.9301000000000015</c:v>
                </c:pt>
                <c:pt idx="194">
                  <c:v>1.9401000000000015</c:v>
                </c:pt>
                <c:pt idx="195">
                  <c:v>1.9501000000000015</c:v>
                </c:pt>
                <c:pt idx="196">
                  <c:v>1.9601000000000015</c:v>
                </c:pt>
                <c:pt idx="197">
                  <c:v>1.9701000000000015</c:v>
                </c:pt>
                <c:pt idx="198">
                  <c:v>1.9801000000000015</c:v>
                </c:pt>
                <c:pt idx="199">
                  <c:v>1.9901000000000015</c:v>
                </c:pt>
                <c:pt idx="200">
                  <c:v>2.0001000000000015</c:v>
                </c:pt>
                <c:pt idx="201">
                  <c:v>2.0101000000000013</c:v>
                </c:pt>
                <c:pt idx="202">
                  <c:v>2.0201000000000011</c:v>
                </c:pt>
                <c:pt idx="203">
                  <c:v>2.0301000000000009</c:v>
                </c:pt>
                <c:pt idx="204">
                  <c:v>2.0401000000000007</c:v>
                </c:pt>
                <c:pt idx="205">
                  <c:v>2.0501000000000005</c:v>
                </c:pt>
                <c:pt idx="206">
                  <c:v>2.0601000000000003</c:v>
                </c:pt>
                <c:pt idx="207">
                  <c:v>2.0701000000000001</c:v>
                </c:pt>
                <c:pt idx="208">
                  <c:v>2.0800999999999998</c:v>
                </c:pt>
                <c:pt idx="209">
                  <c:v>2.0900999999999996</c:v>
                </c:pt>
                <c:pt idx="210">
                  <c:v>2.1000999999999994</c:v>
                </c:pt>
                <c:pt idx="211">
                  <c:v>2.1100999999999992</c:v>
                </c:pt>
                <c:pt idx="212">
                  <c:v>2.120099999999999</c:v>
                </c:pt>
                <c:pt idx="213">
                  <c:v>2.1300999999999988</c:v>
                </c:pt>
                <c:pt idx="214">
                  <c:v>2.1400999999999986</c:v>
                </c:pt>
                <c:pt idx="215">
                  <c:v>2.1500999999999983</c:v>
                </c:pt>
                <c:pt idx="216">
                  <c:v>2.1600999999999981</c:v>
                </c:pt>
                <c:pt idx="217">
                  <c:v>2.1700999999999979</c:v>
                </c:pt>
                <c:pt idx="218">
                  <c:v>2.1800999999999977</c:v>
                </c:pt>
                <c:pt idx="219">
                  <c:v>2.1900999999999975</c:v>
                </c:pt>
                <c:pt idx="220">
                  <c:v>2.2000999999999973</c:v>
                </c:pt>
                <c:pt idx="221">
                  <c:v>2.2100999999999971</c:v>
                </c:pt>
                <c:pt idx="222">
                  <c:v>2.2200999999999969</c:v>
                </c:pt>
                <c:pt idx="223">
                  <c:v>2.2300999999999966</c:v>
                </c:pt>
                <c:pt idx="224">
                  <c:v>2.2400999999999964</c:v>
                </c:pt>
                <c:pt idx="225">
                  <c:v>2.2500999999999962</c:v>
                </c:pt>
                <c:pt idx="226">
                  <c:v>2.260099999999996</c:v>
                </c:pt>
                <c:pt idx="227">
                  <c:v>2.2700999999999958</c:v>
                </c:pt>
                <c:pt idx="228">
                  <c:v>2.2800999999999956</c:v>
                </c:pt>
                <c:pt idx="229">
                  <c:v>2.2900999999999954</c:v>
                </c:pt>
                <c:pt idx="230">
                  <c:v>2.3000999999999951</c:v>
                </c:pt>
                <c:pt idx="231">
                  <c:v>2.3100999999999949</c:v>
                </c:pt>
                <c:pt idx="232">
                  <c:v>2.3200999999999947</c:v>
                </c:pt>
                <c:pt idx="233">
                  <c:v>2.3300999999999945</c:v>
                </c:pt>
                <c:pt idx="234">
                  <c:v>2.3400999999999943</c:v>
                </c:pt>
                <c:pt idx="235">
                  <c:v>2.3500999999999941</c:v>
                </c:pt>
                <c:pt idx="236">
                  <c:v>2.3600999999999939</c:v>
                </c:pt>
                <c:pt idx="237">
                  <c:v>2.3700999999999937</c:v>
                </c:pt>
                <c:pt idx="238">
                  <c:v>2.3800999999999934</c:v>
                </c:pt>
                <c:pt idx="239">
                  <c:v>2.3900999999999932</c:v>
                </c:pt>
                <c:pt idx="240">
                  <c:v>2.400099999999993</c:v>
                </c:pt>
                <c:pt idx="241">
                  <c:v>2.4100999999999928</c:v>
                </c:pt>
                <c:pt idx="242">
                  <c:v>2.4200999999999926</c:v>
                </c:pt>
                <c:pt idx="243">
                  <c:v>2.4300999999999924</c:v>
                </c:pt>
                <c:pt idx="244">
                  <c:v>2.4400999999999922</c:v>
                </c:pt>
                <c:pt idx="245">
                  <c:v>2.450099999999992</c:v>
                </c:pt>
                <c:pt idx="246">
                  <c:v>2.4600999999999917</c:v>
                </c:pt>
                <c:pt idx="247">
                  <c:v>2.4700999999999915</c:v>
                </c:pt>
                <c:pt idx="248">
                  <c:v>2.4800999999999913</c:v>
                </c:pt>
                <c:pt idx="249">
                  <c:v>2.4900999999999911</c:v>
                </c:pt>
                <c:pt idx="250">
                  <c:v>2.5000999999999909</c:v>
                </c:pt>
                <c:pt idx="251">
                  <c:v>2.5100999999999907</c:v>
                </c:pt>
                <c:pt idx="252">
                  <c:v>2.5200999999999905</c:v>
                </c:pt>
                <c:pt idx="253">
                  <c:v>2.5300999999999902</c:v>
                </c:pt>
                <c:pt idx="254">
                  <c:v>2.54009999999999</c:v>
                </c:pt>
                <c:pt idx="255">
                  <c:v>2.5500999999999898</c:v>
                </c:pt>
                <c:pt idx="256">
                  <c:v>2.5600999999999896</c:v>
                </c:pt>
                <c:pt idx="257">
                  <c:v>2.5700999999999894</c:v>
                </c:pt>
                <c:pt idx="258">
                  <c:v>2.5800999999999892</c:v>
                </c:pt>
                <c:pt idx="259">
                  <c:v>2.590099999999989</c:v>
                </c:pt>
                <c:pt idx="260">
                  <c:v>2.6000999999999888</c:v>
                </c:pt>
                <c:pt idx="261">
                  <c:v>2.6100999999999885</c:v>
                </c:pt>
                <c:pt idx="262">
                  <c:v>2.6200999999999883</c:v>
                </c:pt>
                <c:pt idx="263">
                  <c:v>2.6300999999999881</c:v>
                </c:pt>
                <c:pt idx="264">
                  <c:v>2.6400999999999879</c:v>
                </c:pt>
                <c:pt idx="265">
                  <c:v>2.6500999999999877</c:v>
                </c:pt>
                <c:pt idx="266">
                  <c:v>2.6600999999999875</c:v>
                </c:pt>
                <c:pt idx="267">
                  <c:v>2.6700999999999873</c:v>
                </c:pt>
                <c:pt idx="268">
                  <c:v>2.680099999999987</c:v>
                </c:pt>
                <c:pt idx="269">
                  <c:v>2.6900999999999868</c:v>
                </c:pt>
                <c:pt idx="270">
                  <c:v>2.7000999999999866</c:v>
                </c:pt>
                <c:pt idx="271">
                  <c:v>2.7100999999999864</c:v>
                </c:pt>
                <c:pt idx="272">
                  <c:v>2.7200999999999862</c:v>
                </c:pt>
                <c:pt idx="273">
                  <c:v>2.730099999999986</c:v>
                </c:pt>
                <c:pt idx="274">
                  <c:v>2.7400999999999858</c:v>
                </c:pt>
                <c:pt idx="275">
                  <c:v>2.7500999999999856</c:v>
                </c:pt>
                <c:pt idx="276">
                  <c:v>2.7600999999999853</c:v>
                </c:pt>
                <c:pt idx="277">
                  <c:v>2.7700999999999851</c:v>
                </c:pt>
                <c:pt idx="278">
                  <c:v>2.7800999999999849</c:v>
                </c:pt>
                <c:pt idx="279">
                  <c:v>2.7900999999999847</c:v>
                </c:pt>
                <c:pt idx="280">
                  <c:v>2.8000999999999845</c:v>
                </c:pt>
                <c:pt idx="281">
                  <c:v>2.8100999999999843</c:v>
                </c:pt>
                <c:pt idx="282">
                  <c:v>2.8200999999999841</c:v>
                </c:pt>
                <c:pt idx="283">
                  <c:v>2.8300999999999839</c:v>
                </c:pt>
                <c:pt idx="284">
                  <c:v>2.8400999999999836</c:v>
                </c:pt>
                <c:pt idx="285">
                  <c:v>2.8500999999999834</c:v>
                </c:pt>
                <c:pt idx="286">
                  <c:v>2.8600999999999832</c:v>
                </c:pt>
                <c:pt idx="287">
                  <c:v>2.870099999999983</c:v>
                </c:pt>
                <c:pt idx="288">
                  <c:v>2.8800999999999828</c:v>
                </c:pt>
                <c:pt idx="289">
                  <c:v>2.8900999999999826</c:v>
                </c:pt>
                <c:pt idx="290">
                  <c:v>2.9000999999999824</c:v>
                </c:pt>
                <c:pt idx="291">
                  <c:v>2.9100999999999821</c:v>
                </c:pt>
                <c:pt idx="292">
                  <c:v>2.9200999999999819</c:v>
                </c:pt>
                <c:pt idx="293">
                  <c:v>2.9300999999999817</c:v>
                </c:pt>
                <c:pt idx="294">
                  <c:v>2.9400999999999815</c:v>
                </c:pt>
                <c:pt idx="295">
                  <c:v>2.9500999999999813</c:v>
                </c:pt>
                <c:pt idx="296">
                  <c:v>2.9600999999999811</c:v>
                </c:pt>
                <c:pt idx="297">
                  <c:v>2.9700999999999809</c:v>
                </c:pt>
                <c:pt idx="298">
                  <c:v>2.9800999999999807</c:v>
                </c:pt>
                <c:pt idx="299">
                  <c:v>2.9900999999999804</c:v>
                </c:pt>
                <c:pt idx="300">
                  <c:v>3.0000999999999802</c:v>
                </c:pt>
                <c:pt idx="301">
                  <c:v>3.01009999999998</c:v>
                </c:pt>
                <c:pt idx="302">
                  <c:v>3.0200999999999798</c:v>
                </c:pt>
                <c:pt idx="303">
                  <c:v>3.0300999999999796</c:v>
                </c:pt>
                <c:pt idx="304">
                  <c:v>3.0400999999999794</c:v>
                </c:pt>
                <c:pt idx="305">
                  <c:v>3.0500999999999792</c:v>
                </c:pt>
                <c:pt idx="306">
                  <c:v>3.0600999999999789</c:v>
                </c:pt>
                <c:pt idx="307">
                  <c:v>3.0700999999999787</c:v>
                </c:pt>
                <c:pt idx="308">
                  <c:v>3.0800999999999785</c:v>
                </c:pt>
                <c:pt idx="309">
                  <c:v>3.0900999999999783</c:v>
                </c:pt>
                <c:pt idx="310">
                  <c:v>3.1000999999999781</c:v>
                </c:pt>
                <c:pt idx="311">
                  <c:v>3.1100999999999779</c:v>
                </c:pt>
                <c:pt idx="312">
                  <c:v>3.1200999999999777</c:v>
                </c:pt>
                <c:pt idx="313">
                  <c:v>3.1300999999999775</c:v>
                </c:pt>
                <c:pt idx="314">
                  <c:v>3.1400999999999772</c:v>
                </c:pt>
                <c:pt idx="315">
                  <c:v>3.150099999999977</c:v>
                </c:pt>
                <c:pt idx="316">
                  <c:v>3.1600999999999768</c:v>
                </c:pt>
                <c:pt idx="317">
                  <c:v>3.1700999999999766</c:v>
                </c:pt>
                <c:pt idx="318">
                  <c:v>3.1800999999999764</c:v>
                </c:pt>
                <c:pt idx="319">
                  <c:v>3.1900999999999762</c:v>
                </c:pt>
                <c:pt idx="320">
                  <c:v>3.200099999999976</c:v>
                </c:pt>
                <c:pt idx="321">
                  <c:v>3.2100999999999758</c:v>
                </c:pt>
                <c:pt idx="322">
                  <c:v>3.2200999999999755</c:v>
                </c:pt>
                <c:pt idx="323">
                  <c:v>3.2300999999999753</c:v>
                </c:pt>
                <c:pt idx="324">
                  <c:v>3.2400999999999751</c:v>
                </c:pt>
                <c:pt idx="325">
                  <c:v>3.2500999999999749</c:v>
                </c:pt>
                <c:pt idx="326">
                  <c:v>3.2600999999999747</c:v>
                </c:pt>
                <c:pt idx="327">
                  <c:v>3.2700999999999745</c:v>
                </c:pt>
                <c:pt idx="328">
                  <c:v>3.2800999999999743</c:v>
                </c:pt>
                <c:pt idx="329">
                  <c:v>3.290099999999974</c:v>
                </c:pt>
                <c:pt idx="330">
                  <c:v>3.3000999999999738</c:v>
                </c:pt>
                <c:pt idx="331">
                  <c:v>3.3100999999999736</c:v>
                </c:pt>
                <c:pt idx="332">
                  <c:v>3.3200999999999734</c:v>
                </c:pt>
                <c:pt idx="333">
                  <c:v>3.3300999999999732</c:v>
                </c:pt>
                <c:pt idx="334">
                  <c:v>3.340099999999973</c:v>
                </c:pt>
                <c:pt idx="335">
                  <c:v>3.3500999999999728</c:v>
                </c:pt>
                <c:pt idx="336">
                  <c:v>3.3600999999999726</c:v>
                </c:pt>
                <c:pt idx="337">
                  <c:v>3.3700999999999723</c:v>
                </c:pt>
                <c:pt idx="338">
                  <c:v>3.3800999999999721</c:v>
                </c:pt>
                <c:pt idx="339">
                  <c:v>3.3900999999999719</c:v>
                </c:pt>
                <c:pt idx="340">
                  <c:v>3.4000999999999717</c:v>
                </c:pt>
                <c:pt idx="341">
                  <c:v>3.4100999999999715</c:v>
                </c:pt>
                <c:pt idx="342">
                  <c:v>3.4200999999999713</c:v>
                </c:pt>
                <c:pt idx="343">
                  <c:v>3.4300999999999711</c:v>
                </c:pt>
                <c:pt idx="344">
                  <c:v>3.4400999999999708</c:v>
                </c:pt>
                <c:pt idx="345">
                  <c:v>3.4500999999999706</c:v>
                </c:pt>
                <c:pt idx="346">
                  <c:v>3.4600999999999704</c:v>
                </c:pt>
                <c:pt idx="347">
                  <c:v>3.4700999999999702</c:v>
                </c:pt>
                <c:pt idx="348">
                  <c:v>3.48009999999997</c:v>
                </c:pt>
                <c:pt idx="349">
                  <c:v>3.4900999999999698</c:v>
                </c:pt>
                <c:pt idx="350">
                  <c:v>3.5000999999999696</c:v>
                </c:pt>
                <c:pt idx="351">
                  <c:v>3.5100999999999694</c:v>
                </c:pt>
                <c:pt idx="352">
                  <c:v>3.5200999999999691</c:v>
                </c:pt>
                <c:pt idx="353">
                  <c:v>3.5300999999999689</c:v>
                </c:pt>
                <c:pt idx="354">
                  <c:v>3.5400999999999687</c:v>
                </c:pt>
                <c:pt idx="355">
                  <c:v>3.5500999999999685</c:v>
                </c:pt>
                <c:pt idx="356">
                  <c:v>3.5600999999999683</c:v>
                </c:pt>
                <c:pt idx="357">
                  <c:v>3.5700999999999681</c:v>
                </c:pt>
                <c:pt idx="358">
                  <c:v>3.5800999999999679</c:v>
                </c:pt>
                <c:pt idx="359">
                  <c:v>3.5900999999999677</c:v>
                </c:pt>
                <c:pt idx="360">
                  <c:v>3.6000999999999674</c:v>
                </c:pt>
                <c:pt idx="361">
                  <c:v>3.6100999999999672</c:v>
                </c:pt>
                <c:pt idx="362">
                  <c:v>3.620099999999967</c:v>
                </c:pt>
                <c:pt idx="363">
                  <c:v>3.6300999999999668</c:v>
                </c:pt>
                <c:pt idx="364">
                  <c:v>3.6400999999999666</c:v>
                </c:pt>
                <c:pt idx="365">
                  <c:v>3.6500999999999664</c:v>
                </c:pt>
                <c:pt idx="366">
                  <c:v>3.6600999999999662</c:v>
                </c:pt>
                <c:pt idx="367">
                  <c:v>3.6700999999999659</c:v>
                </c:pt>
                <c:pt idx="368">
                  <c:v>3.6800999999999657</c:v>
                </c:pt>
                <c:pt idx="369">
                  <c:v>3.6900999999999655</c:v>
                </c:pt>
                <c:pt idx="370">
                  <c:v>3.7000999999999653</c:v>
                </c:pt>
                <c:pt idx="371">
                  <c:v>3.7100999999999651</c:v>
                </c:pt>
                <c:pt idx="372">
                  <c:v>3.7200999999999649</c:v>
                </c:pt>
                <c:pt idx="373">
                  <c:v>3.7300999999999647</c:v>
                </c:pt>
                <c:pt idx="374">
                  <c:v>3.7400999999999645</c:v>
                </c:pt>
                <c:pt idx="375">
                  <c:v>3.7500999999999642</c:v>
                </c:pt>
                <c:pt idx="376">
                  <c:v>3.760099999999964</c:v>
                </c:pt>
                <c:pt idx="377">
                  <c:v>3.7700999999999638</c:v>
                </c:pt>
                <c:pt idx="378">
                  <c:v>3.7800999999999636</c:v>
                </c:pt>
                <c:pt idx="379">
                  <c:v>3.7900999999999634</c:v>
                </c:pt>
                <c:pt idx="380">
                  <c:v>3.8000999999999632</c:v>
                </c:pt>
                <c:pt idx="381">
                  <c:v>3.810099999999963</c:v>
                </c:pt>
                <c:pt idx="382">
                  <c:v>3.8200999999999627</c:v>
                </c:pt>
                <c:pt idx="383">
                  <c:v>3.8300999999999625</c:v>
                </c:pt>
                <c:pt idx="384">
                  <c:v>3.8400999999999623</c:v>
                </c:pt>
                <c:pt idx="385">
                  <c:v>3.8500999999999621</c:v>
                </c:pt>
                <c:pt idx="386">
                  <c:v>3.8600999999999619</c:v>
                </c:pt>
                <c:pt idx="387">
                  <c:v>3.8700999999999617</c:v>
                </c:pt>
                <c:pt idx="388">
                  <c:v>3.8800999999999615</c:v>
                </c:pt>
                <c:pt idx="389">
                  <c:v>3.8900999999999613</c:v>
                </c:pt>
                <c:pt idx="390">
                  <c:v>3.900099999999961</c:v>
                </c:pt>
                <c:pt idx="391">
                  <c:v>3.9100999999999608</c:v>
                </c:pt>
                <c:pt idx="392">
                  <c:v>3.9200999999999606</c:v>
                </c:pt>
                <c:pt idx="393">
                  <c:v>3.9300999999999604</c:v>
                </c:pt>
                <c:pt idx="394">
                  <c:v>3.9400999999999602</c:v>
                </c:pt>
                <c:pt idx="395">
                  <c:v>3.95009999999996</c:v>
                </c:pt>
                <c:pt idx="396">
                  <c:v>3.9600999999999598</c:v>
                </c:pt>
                <c:pt idx="397">
                  <c:v>3.9700999999999596</c:v>
                </c:pt>
                <c:pt idx="398">
                  <c:v>3.9800999999999593</c:v>
                </c:pt>
                <c:pt idx="399">
                  <c:v>3.9900999999999591</c:v>
                </c:pt>
                <c:pt idx="400">
                  <c:v>4.0000999999999589</c:v>
                </c:pt>
                <c:pt idx="401">
                  <c:v>4.0100999999999587</c:v>
                </c:pt>
                <c:pt idx="402">
                  <c:v>4.0200999999999585</c:v>
                </c:pt>
                <c:pt idx="403">
                  <c:v>4.0300999999999583</c:v>
                </c:pt>
                <c:pt idx="404">
                  <c:v>4.0400999999999581</c:v>
                </c:pt>
                <c:pt idx="405">
                  <c:v>4.0500999999999578</c:v>
                </c:pt>
                <c:pt idx="406">
                  <c:v>4.0600999999999576</c:v>
                </c:pt>
                <c:pt idx="407">
                  <c:v>4.0700999999999574</c:v>
                </c:pt>
                <c:pt idx="408">
                  <c:v>4.0800999999999572</c:v>
                </c:pt>
                <c:pt idx="409">
                  <c:v>4.090099999999957</c:v>
                </c:pt>
                <c:pt idx="410">
                  <c:v>4.1000999999999568</c:v>
                </c:pt>
                <c:pt idx="411">
                  <c:v>4.1100999999999566</c:v>
                </c:pt>
                <c:pt idx="412">
                  <c:v>4.1200999999999564</c:v>
                </c:pt>
                <c:pt idx="413">
                  <c:v>4.1300999999999561</c:v>
                </c:pt>
                <c:pt idx="414">
                  <c:v>4.1400999999999559</c:v>
                </c:pt>
                <c:pt idx="415">
                  <c:v>4.1500999999999557</c:v>
                </c:pt>
                <c:pt idx="416">
                  <c:v>4.1600999999999555</c:v>
                </c:pt>
                <c:pt idx="417">
                  <c:v>4.1700999999999553</c:v>
                </c:pt>
                <c:pt idx="418">
                  <c:v>4.1800999999999551</c:v>
                </c:pt>
                <c:pt idx="419">
                  <c:v>4.1900999999999549</c:v>
                </c:pt>
                <c:pt idx="420">
                  <c:v>4.2000999999999546</c:v>
                </c:pt>
                <c:pt idx="421">
                  <c:v>4.2100999999999544</c:v>
                </c:pt>
                <c:pt idx="422">
                  <c:v>4.2200999999999542</c:v>
                </c:pt>
                <c:pt idx="423">
                  <c:v>4.230099999999954</c:v>
                </c:pt>
                <c:pt idx="424">
                  <c:v>4.2400999999999538</c:v>
                </c:pt>
                <c:pt idx="425">
                  <c:v>4.2500999999999536</c:v>
                </c:pt>
                <c:pt idx="426">
                  <c:v>4.2600999999999534</c:v>
                </c:pt>
                <c:pt idx="427">
                  <c:v>4.2700999999999532</c:v>
                </c:pt>
                <c:pt idx="428">
                  <c:v>4.2800999999999529</c:v>
                </c:pt>
                <c:pt idx="429">
                  <c:v>4.2900999999999527</c:v>
                </c:pt>
                <c:pt idx="430">
                  <c:v>4.3000999999999525</c:v>
                </c:pt>
                <c:pt idx="431">
                  <c:v>4.3100999999999523</c:v>
                </c:pt>
                <c:pt idx="432">
                  <c:v>4.3200999999999521</c:v>
                </c:pt>
                <c:pt idx="433">
                  <c:v>4.3300999999999519</c:v>
                </c:pt>
                <c:pt idx="434">
                  <c:v>4.3400999999999517</c:v>
                </c:pt>
                <c:pt idx="435">
                  <c:v>4.3500999999999515</c:v>
                </c:pt>
                <c:pt idx="436">
                  <c:v>4.3600999999999512</c:v>
                </c:pt>
                <c:pt idx="437">
                  <c:v>4.370099999999951</c:v>
                </c:pt>
                <c:pt idx="438">
                  <c:v>4.3800999999999508</c:v>
                </c:pt>
                <c:pt idx="439">
                  <c:v>4.3900999999999506</c:v>
                </c:pt>
                <c:pt idx="440">
                  <c:v>4.4000999999999504</c:v>
                </c:pt>
                <c:pt idx="441">
                  <c:v>4.4100999999999502</c:v>
                </c:pt>
                <c:pt idx="442">
                  <c:v>4.42009999999995</c:v>
                </c:pt>
                <c:pt idx="443">
                  <c:v>4.4300999999999497</c:v>
                </c:pt>
                <c:pt idx="444">
                  <c:v>4.4400999999999495</c:v>
                </c:pt>
                <c:pt idx="445">
                  <c:v>4.4500999999999493</c:v>
                </c:pt>
                <c:pt idx="446">
                  <c:v>4.4600999999999491</c:v>
                </c:pt>
                <c:pt idx="447">
                  <c:v>4.4700999999999489</c:v>
                </c:pt>
                <c:pt idx="448">
                  <c:v>4.4800999999999487</c:v>
                </c:pt>
                <c:pt idx="449">
                  <c:v>4.4900999999999485</c:v>
                </c:pt>
                <c:pt idx="450">
                  <c:v>4.5000999999999483</c:v>
                </c:pt>
                <c:pt idx="451">
                  <c:v>4.510099999999948</c:v>
                </c:pt>
                <c:pt idx="452">
                  <c:v>4.5200999999999478</c:v>
                </c:pt>
                <c:pt idx="453">
                  <c:v>4.5300999999999476</c:v>
                </c:pt>
                <c:pt idx="454">
                  <c:v>4.5400999999999474</c:v>
                </c:pt>
                <c:pt idx="455">
                  <c:v>4.5500999999999472</c:v>
                </c:pt>
                <c:pt idx="456">
                  <c:v>4.560099999999947</c:v>
                </c:pt>
                <c:pt idx="457">
                  <c:v>4.5700999999999468</c:v>
                </c:pt>
                <c:pt idx="458">
                  <c:v>4.5800999999999465</c:v>
                </c:pt>
                <c:pt idx="459">
                  <c:v>4.5900999999999463</c:v>
                </c:pt>
                <c:pt idx="460">
                  <c:v>4.6000999999999461</c:v>
                </c:pt>
                <c:pt idx="461">
                  <c:v>4.6100999999999459</c:v>
                </c:pt>
                <c:pt idx="462">
                  <c:v>4.6200999999999457</c:v>
                </c:pt>
                <c:pt idx="463">
                  <c:v>4.6300999999999455</c:v>
                </c:pt>
                <c:pt idx="464">
                  <c:v>4.6400999999999453</c:v>
                </c:pt>
                <c:pt idx="465">
                  <c:v>4.6500999999999451</c:v>
                </c:pt>
                <c:pt idx="466">
                  <c:v>4.6600999999999448</c:v>
                </c:pt>
                <c:pt idx="467">
                  <c:v>4.6700999999999446</c:v>
                </c:pt>
                <c:pt idx="468">
                  <c:v>4.6800999999999444</c:v>
                </c:pt>
                <c:pt idx="469">
                  <c:v>4.6900999999999442</c:v>
                </c:pt>
                <c:pt idx="470">
                  <c:v>4.700099999999944</c:v>
                </c:pt>
                <c:pt idx="471">
                  <c:v>4.7100999999999438</c:v>
                </c:pt>
                <c:pt idx="472">
                  <c:v>4.7200999999999436</c:v>
                </c:pt>
                <c:pt idx="473">
                  <c:v>4.7300999999999433</c:v>
                </c:pt>
                <c:pt idx="474">
                  <c:v>4.7400999999999431</c:v>
                </c:pt>
                <c:pt idx="475">
                  <c:v>4.7500999999999429</c:v>
                </c:pt>
                <c:pt idx="476">
                  <c:v>4.7600999999999427</c:v>
                </c:pt>
                <c:pt idx="477">
                  <c:v>4.7700999999999425</c:v>
                </c:pt>
                <c:pt idx="478">
                  <c:v>4.7800999999999423</c:v>
                </c:pt>
                <c:pt idx="479">
                  <c:v>4.7900999999999421</c:v>
                </c:pt>
                <c:pt idx="480">
                  <c:v>4.8000999999999419</c:v>
                </c:pt>
                <c:pt idx="481">
                  <c:v>4.8100999999999416</c:v>
                </c:pt>
                <c:pt idx="482">
                  <c:v>4.8200999999999414</c:v>
                </c:pt>
                <c:pt idx="483">
                  <c:v>4.8300999999999412</c:v>
                </c:pt>
                <c:pt idx="484">
                  <c:v>4.840099999999941</c:v>
                </c:pt>
                <c:pt idx="485">
                  <c:v>4.8500999999999408</c:v>
                </c:pt>
                <c:pt idx="486">
                  <c:v>4.8600999999999406</c:v>
                </c:pt>
                <c:pt idx="487">
                  <c:v>4.8700999999999404</c:v>
                </c:pt>
                <c:pt idx="488">
                  <c:v>4.8800999999999402</c:v>
                </c:pt>
                <c:pt idx="489">
                  <c:v>4.8900999999999399</c:v>
                </c:pt>
                <c:pt idx="490">
                  <c:v>4.9000999999999397</c:v>
                </c:pt>
                <c:pt idx="491">
                  <c:v>4.9100999999999395</c:v>
                </c:pt>
                <c:pt idx="492">
                  <c:v>4.9200999999999393</c:v>
                </c:pt>
                <c:pt idx="493">
                  <c:v>4.9300999999999391</c:v>
                </c:pt>
                <c:pt idx="494">
                  <c:v>4.9400999999999389</c:v>
                </c:pt>
                <c:pt idx="495">
                  <c:v>4.9500999999999387</c:v>
                </c:pt>
                <c:pt idx="496">
                  <c:v>4.9600999999999384</c:v>
                </c:pt>
                <c:pt idx="497">
                  <c:v>4.9700999999999382</c:v>
                </c:pt>
                <c:pt idx="498">
                  <c:v>4.980099999999938</c:v>
                </c:pt>
                <c:pt idx="499">
                  <c:v>4.9900999999999378</c:v>
                </c:pt>
                <c:pt idx="500">
                  <c:v>5.0000999999999376</c:v>
                </c:pt>
              </c:numCache>
            </c:numRef>
          </c:xVal>
          <c:yVal>
            <c:numRef>
              <c:f>Credmetrics_Aa!$AC$15:$AC$515</c:f>
              <c:numCache>
                <c:formatCode>General</c:formatCode>
                <c:ptCount val="501"/>
                <c:pt idx="0">
                  <c:v>0</c:v>
                </c:pt>
                <c:pt idx="1">
                  <c:v>7.0699806586151833E-154</c:v>
                </c:pt>
                <c:pt idx="2">
                  <c:v>3.9806313908485188E-116</c:v>
                </c:pt>
                <c:pt idx="3">
                  <c:v>1.8561127213579315E-96</c:v>
                </c:pt>
                <c:pt idx="4">
                  <c:v>1.3347303249096201E-83</c:v>
                </c:pt>
                <c:pt idx="5">
                  <c:v>2.9232505041714459E-74</c:v>
                </c:pt>
                <c:pt idx="6">
                  <c:v>4.8551583481513593E-67</c:v>
                </c:pt>
                <c:pt idx="7">
                  <c:v>3.1740534288648804E-61</c:v>
                </c:pt>
                <c:pt idx="8">
                  <c:v>2.1113163332022854E-56</c:v>
                </c:pt>
                <c:pt idx="9">
                  <c:v>2.5890357434386978E-52</c:v>
                </c:pt>
                <c:pt idx="10">
                  <c:v>8.6875908027282712E-49</c:v>
                </c:pt>
                <c:pt idx="11">
                  <c:v>1.0500421134227838E-45</c:v>
                </c:pt>
                <c:pt idx="12">
                  <c:v>5.5747348285531328E-43</c:v>
                </c:pt>
                <c:pt idx="13">
                  <c:v>1.5066934930930147E-40</c:v>
                </c:pt>
                <c:pt idx="14">
                  <c:v>2.319770475569304E-38</c:v>
                </c:pt>
                <c:pt idx="15">
                  <c:v>2.2207014634723903E-36</c:v>
                </c:pt>
                <c:pt idx="16">
                  <c:v>1.4166697092504787E-34</c:v>
                </c:pt>
                <c:pt idx="17">
                  <c:v>6.3679887572003547E-33</c:v>
                </c:pt>
                <c:pt idx="18">
                  <c:v>2.1107740792767135E-31</c:v>
                </c:pt>
                <c:pt idx="19">
                  <c:v>5.3565319645632325E-30</c:v>
                </c:pt>
                <c:pt idx="20">
                  <c:v>1.0737851936252144E-28</c:v>
                </c:pt>
                <c:pt idx="21">
                  <c:v>1.745749005008146E-27</c:v>
                </c:pt>
                <c:pt idx="22">
                  <c:v>2.35389818961216E-26</c:v>
                </c:pt>
                <c:pt idx="23">
                  <c:v>2.6831331423798565E-25</c:v>
                </c:pt>
                <c:pt idx="24">
                  <c:v>2.6284614891266003E-24</c:v>
                </c:pt>
                <c:pt idx="25">
                  <c:v>2.2447595403257114E-23</c:v>
                </c:pt>
                <c:pt idx="26">
                  <c:v>1.6922197850545204E-22</c:v>
                </c:pt>
                <c:pt idx="27">
                  <c:v>1.1384273683931163E-21</c:v>
                </c:pt>
                <c:pt idx="28">
                  <c:v>6.900717294153471E-21</c:v>
                </c:pt>
                <c:pt idx="29">
                  <c:v>3.8012120603197632E-20</c:v>
                </c:pt>
                <c:pt idx="30">
                  <c:v>1.9172402294784947E-19</c:v>
                </c:pt>
                <c:pt idx="31">
                  <c:v>8.9143862508200335E-19</c:v>
                </c:pt>
                <c:pt idx="32">
                  <c:v>3.8441011293569726E-18</c:v>
                </c:pt>
                <c:pt idx="33">
                  <c:v>1.5457835828920135E-17</c:v>
                </c:pt>
                <c:pt idx="34">
                  <c:v>5.8248282171634514E-17</c:v>
                </c:pt>
                <c:pt idx="35">
                  <c:v>2.0659733391804683E-16</c:v>
                </c:pt>
                <c:pt idx="36">
                  <c:v>6.9250212597159089E-16</c:v>
                </c:pt>
                <c:pt idx="37">
                  <c:v>2.2017191604254236E-15</c:v>
                </c:pt>
                <c:pt idx="38">
                  <c:v>6.6618784372026057E-15</c:v>
                </c:pt>
                <c:pt idx="39">
                  <c:v>1.924201324727258E-14</c:v>
                </c:pt>
                <c:pt idx="40">
                  <c:v>5.3203151898140504E-14</c:v>
                </c:pt>
                <c:pt idx="41">
                  <c:v>1.4117961098509597E-13</c:v>
                </c:pt>
                <c:pt idx="42">
                  <c:v>3.6039605156488168E-13</c:v>
                </c:pt>
                <c:pt idx="43">
                  <c:v>8.8696618344838568E-13</c:v>
                </c:pt>
                <c:pt idx="44">
                  <c:v>2.1087566537017056E-12</c:v>
                </c:pt>
                <c:pt idx="45">
                  <c:v>4.8522856958046838E-12</c:v>
                </c:pt>
                <c:pt idx="46">
                  <c:v>1.0824698059308726E-11</c:v>
                </c:pt>
                <c:pt idx="47">
                  <c:v>2.3449314217990589E-11</c:v>
                </c:pt>
                <c:pt idx="48">
                  <c:v>4.9401033791475375E-11</c:v>
                </c:pt>
                <c:pt idx="49">
                  <c:v>1.0135276611039442E-10</c:v>
                </c:pt>
                <c:pt idx="50">
                  <c:v>2.0276378422151581E-10</c:v>
                </c:pt>
                <c:pt idx="51">
                  <c:v>3.9602697817481452E-10</c:v>
                </c:pt>
                <c:pt idx="52">
                  <c:v>7.560127207305691E-10</c:v>
                </c:pt>
                <c:pt idx="53">
                  <c:v>1.4120903152497125E-9</c:v>
                </c:pt>
                <c:pt idx="54">
                  <c:v>2.5831834161474399E-9</c:v>
                </c:pt>
                <c:pt idx="55">
                  <c:v>4.632456027921127E-9</c:v>
                </c:pt>
                <c:pt idx="56">
                  <c:v>8.1509859855971942E-9</c:v>
                </c:pt>
                <c:pt idx="57">
                  <c:v>1.4083438743428769E-8</c:v>
                </c:pt>
                <c:pt idx="58">
                  <c:v>2.3913496704744584E-8</c:v>
                </c:pt>
                <c:pt idx="59">
                  <c:v>3.9932826481621744E-8</c:v>
                </c:pt>
                <c:pt idx="60">
                  <c:v>6.5624872993363242E-8</c:v>
                </c:pt>
                <c:pt idx="61">
                  <c:v>1.0620393192951808E-7</c:v>
                </c:pt>
                <c:pt idx="62">
                  <c:v>1.6936091255276309E-7</c:v>
                </c:pt>
                <c:pt idx="63">
                  <c:v>2.662800484366477E-7</c:v>
                </c:pt>
                <c:pt idx="64">
                  <c:v>4.1300555667223885E-7</c:v>
                </c:pt>
                <c:pt idx="65">
                  <c:v>6.322538023224253E-7</c:v>
                </c:pt>
                <c:pt idx="66">
                  <c:v>9.557846945511855E-7</c:v>
                </c:pt>
                <c:pt idx="67">
                  <c:v>1.4274654912388529E-6</c:v>
                </c:pt>
                <c:pt idx="68">
                  <c:v>2.1071804421929214E-6</c:v>
                </c:pt>
                <c:pt idx="69">
                  <c:v>3.0757601279950822E-6</c:v>
                </c:pt>
                <c:pt idx="70">
                  <c:v>4.4411241724958274E-6</c:v>
                </c:pt>
                <c:pt idx="71">
                  <c:v>6.3458493017506053E-6</c:v>
                </c:pt>
                <c:pt idx="72">
                  <c:v>8.9763904487761823E-6</c:v>
                </c:pt>
                <c:pt idx="73">
                  <c:v>1.2574194626235596E-5</c:v>
                </c:pt>
                <c:pt idx="74">
                  <c:v>1.7448954415744834E-5</c:v>
                </c:pt>
                <c:pt idx="75">
                  <c:v>2.3994248948861103E-5</c:v>
                </c:pt>
                <c:pt idx="76">
                  <c:v>3.2705814016229564E-5</c:v>
                </c:pt>
                <c:pt idx="77">
                  <c:v>4.4202668367810392E-5</c:v>
                </c:pt>
                <c:pt idx="78">
                  <c:v>5.9251299440379575E-5</c:v>
                </c:pt>
                <c:pt idx="79">
                  <c:v>7.8793077958381913E-5</c:v>
                </c:pt>
                <c:pt idx="80">
                  <c:v>1.0397502665094933E-4</c:v>
                </c:pt>
                <c:pt idx="81">
                  <c:v>1.3618401356794345E-4</c:v>
                </c:pt>
                <c:pt idx="82">
                  <c:v>1.7708437536068599E-4</c:v>
                </c:pt>
                <c:pt idx="83">
                  <c:v>2.2865890098639556E-4</c:v>
                </c:pt>
                <c:pt idx="84">
                  <c:v>2.9325302254741553E-4</c:v>
                </c:pt>
                <c:pt idx="85">
                  <c:v>3.736219687136891E-4</c:v>
                </c:pt>
                <c:pt idx="86">
                  <c:v>4.7298053908737897E-4</c:v>
                </c:pt>
                <c:pt idx="87">
                  <c:v>5.9505505696932426E-4</c:v>
                </c:pt>
                <c:pt idx="88">
                  <c:v>7.4413695557905897E-4</c:v>
                </c:pt>
                <c:pt idx="89">
                  <c:v>9.2513735138987599E-4</c:v>
                </c:pt>
                <c:pt idx="90">
                  <c:v>1.1436418605506244E-3</c:v>
                </c:pt>
                <c:pt idx="91">
                  <c:v>1.40596482313923E-3</c:v>
                </c:pt>
                <c:pt idx="92">
                  <c:v>1.7192020179894144E-3</c:v>
                </c:pt>
                <c:pt idx="93">
                  <c:v>2.0912808807242375E-3</c:v>
                </c:pt>
                <c:pt idx="94">
                  <c:v>2.5310071819202597E-3</c:v>
                </c:pt>
                <c:pt idx="95">
                  <c:v>3.0481070832655685E-3</c:v>
                </c:pt>
                <c:pt idx="96">
                  <c:v>3.6532634690905307E-3</c:v>
                </c:pt>
                <c:pt idx="97">
                  <c:v>4.3581454502816348E-3</c:v>
                </c:pt>
                <c:pt idx="98">
                  <c:v>5.1754299584346117E-3</c:v>
                </c:pt>
                <c:pt idx="99">
                  <c:v>6.1188143907807803E-3</c:v>
                </c:pt>
                <c:pt idx="100">
                  <c:v>7.2030193310430746E-3</c:v>
                </c:pt>
                <c:pt idx="101">
                  <c:v>8.4437804575415564E-3</c:v>
                </c:pt>
                <c:pt idx="102">
                  <c:v>9.8578288566555008E-3</c:v>
                </c:pt>
                <c:pt idx="103">
                  <c:v>1.1462859085751525E-2</c:v>
                </c:pt>
                <c:pt idx="104">
                  <c:v>1.3277484473035962E-2</c:v>
                </c:pt>
                <c:pt idx="105">
                  <c:v>1.5321179300197234E-2</c:v>
                </c:pt>
                <c:pt idx="106">
                  <c:v>1.7614207684528361E-2</c:v>
                </c:pt>
                <c:pt idx="107">
                  <c:v>2.0177539157516054E-2</c:v>
                </c:pt>
                <c:pt idx="108">
                  <c:v>2.3032751123489379E-2</c:v>
                </c:pt>
                <c:pt idx="109">
                  <c:v>2.6201918571521078E-2</c:v>
                </c:pt>
                <c:pt idx="110">
                  <c:v>2.9707491602978763E-2</c:v>
                </c:pt>
                <c:pt idx="111">
                  <c:v>3.3572161522555648E-2</c:v>
                </c:pt>
                <c:pt idx="112">
                  <c:v>3.7818716418964088E-2</c:v>
                </c:pt>
                <c:pt idx="113">
                  <c:v>4.2469887329603252E-2</c:v>
                </c:pt>
                <c:pt idx="114">
                  <c:v>4.7548186238480346E-2</c:v>
                </c:pt>
                <c:pt idx="115">
                  <c:v>5.3075737295816626E-2</c:v>
                </c:pt>
                <c:pt idx="116">
                  <c:v>5.9074102768761759E-2</c:v>
                </c:pt>
                <c:pt idx="117">
                  <c:v>6.5564105333518502E-2</c:v>
                </c:pt>
                <c:pt idx="118">
                  <c:v>7.2565648398346658E-2</c:v>
                </c:pt>
                <c:pt idx="119">
                  <c:v>8.0097536203230735E-2</c:v>
                </c:pt>
                <c:pt idx="120">
                  <c:v>8.8177295474710968E-2</c:v>
                </c:pt>
                <c:pt idx="121">
                  <c:v>9.6821000423190001E-2</c:v>
                </c:pt>
                <c:pt idx="122">
                  <c:v>0.10604310285504655</c:v>
                </c:pt>
                <c:pt idx="123">
                  <c:v>0.11585626913362511</c:v>
                </c:pt>
                <c:pt idx="124">
                  <c:v>0.12627122566251456</c:v>
                </c:pt>
                <c:pt idx="125">
                  <c:v>0.13729661448271224</c:v>
                </c:pt>
                <c:pt idx="126">
                  <c:v>0.14893886047385005</c:v>
                </c:pt>
                <c:pt idx="127">
                  <c:v>0.16120205153042919</c:v>
                </c:pt>
                <c:pt idx="128">
                  <c:v>0.17408783294903821</c:v>
                </c:pt>
                <c:pt idx="129">
                  <c:v>0.18759531711401373</c:v>
                </c:pt>
                <c:pt idx="130">
                  <c:v>0.20172100940931104</c:v>
                </c:pt>
                <c:pt idx="131">
                  <c:v>0.21645875111592508</c:v>
                </c:pt>
                <c:pt idx="132">
                  <c:v>0.23179967987951661</c:v>
                </c:pt>
                <c:pt idx="133">
                  <c:v>0.24773220815444752</c:v>
                </c:pt>
                <c:pt idx="134">
                  <c:v>0.26424201985063567</c:v>
                </c:pt>
                <c:pt idx="135">
                  <c:v>0.28131208523088519</c:v>
                </c:pt>
                <c:pt idx="136">
                  <c:v>0.29892269393085114</c:v>
                </c:pt>
                <c:pt idx="137">
                  <c:v>0.31705150580368174</c:v>
                </c:pt>
                <c:pt idx="138">
                  <c:v>0.33567361912856858</c:v>
                </c:pt>
                <c:pt idx="139">
                  <c:v>0.3547616555686669</c:v>
                </c:pt>
                <c:pt idx="140">
                  <c:v>0.37428586112067364</c:v>
                </c:pt>
                <c:pt idx="141">
                  <c:v>0.39421422216707652</c:v>
                </c:pt>
                <c:pt idx="142">
                  <c:v>0.41451259562382259</c:v>
                </c:pt>
                <c:pt idx="143">
                  <c:v>0.43514485207176601</c:v>
                </c:pt>
                <c:pt idx="144">
                  <c:v>0.4560730306703823</c:v>
                </c:pt>
                <c:pt idx="145">
                  <c:v>0.47725750457730887</c:v>
                </c:pt>
                <c:pt idx="146">
                  <c:v>0.49865715553750478</c:v>
                </c:pt>
                <c:pt idx="147">
                  <c:v>0.52022955626119427</c:v>
                </c:pt>
                <c:pt idx="148">
                  <c:v>0.54193115918013557</c:v>
                </c:pt>
                <c:pt idx="149">
                  <c:v>0.56371749015672057</c:v>
                </c:pt>
                <c:pt idx="150">
                  <c:v>0.5855433457194924</c:v>
                </c:pt>
                <c:pt idx="151">
                  <c:v>0.60736299241117664</c:v>
                </c:pt>
                <c:pt idx="152">
                  <c:v>0.62913036686049206</c:v>
                </c:pt>
                <c:pt idx="153">
                  <c:v>0.65079927522593783</c:v>
                </c:pt>
                <c:pt idx="154">
                  <c:v>0.67232359070748338</c:v>
                </c:pt>
                <c:pt idx="155">
                  <c:v>0.69365744787957384</c:v>
                </c:pt>
                <c:pt idx="156">
                  <c:v>0.71475543266500097</c:v>
                </c:pt>
                <c:pt idx="157">
                  <c:v>0.73557276684288952</c:v>
                </c:pt>
                <c:pt idx="158">
                  <c:v>0.75606548606414237</c:v>
                </c:pt>
                <c:pt idx="159">
                  <c:v>0.77619061043305349</c:v>
                </c:pt>
                <c:pt idx="160">
                  <c:v>0.79590630680331487</c:v>
                </c:pt>
                <c:pt idx="161">
                  <c:v>0.81517204202921623</c:v>
                </c:pt>
                <c:pt idx="162">
                  <c:v>0.83394872650738616</c:v>
                </c:pt>
                <c:pt idx="163">
                  <c:v>0.85219884743997598</c:v>
                </c:pt>
                <c:pt idx="164">
                  <c:v>0.86988659134576107</c:v>
                </c:pt>
                <c:pt idx="165">
                  <c:v>0.88697795544033886</c:v>
                </c:pt>
                <c:pt idx="166">
                  <c:v>0.90344084759963583</c:v>
                </c:pt>
                <c:pt idx="167">
                  <c:v>0.91924517471152456</c:v>
                </c:pt>
                <c:pt idx="168">
                  <c:v>0.9343629193078401</c:v>
                </c:pt>
                <c:pt idx="169">
                  <c:v>0.94876820445286636</c:v>
                </c:pt>
                <c:pt idx="170">
                  <c:v>0.96243734694392646</c:v>
                </c:pt>
                <c:pt idx="171">
                  <c:v>0.97534889895460886</c:v>
                </c:pt>
                <c:pt idx="172">
                  <c:v>0.98748367832105011</c:v>
                </c:pt>
                <c:pt idx="173">
                  <c:v>0.99882478773625172</c:v>
                </c:pt>
                <c:pt idx="174">
                  <c:v>1.0093576231764558</c:v>
                </c:pt>
                <c:pt idx="175">
                  <c:v>1.0190698719369693</c:v>
                </c:pt>
                <c:pt idx="176">
                  <c:v>1.0279515007024234</c:v>
                </c:pt>
                <c:pt idx="177">
                  <c:v>1.0359947341182887</c:v>
                </c:pt>
                <c:pt idx="178">
                  <c:v>1.0431940243665119</c:v>
                </c:pt>
                <c:pt idx="179">
                  <c:v>1.049546012278572</c:v>
                </c:pt>
                <c:pt idx="180">
                  <c:v>1.055049480544072</c:v>
                </c:pt>
                <c:pt idx="181">
                  <c:v>1.0597052995925018</c:v>
                </c:pt>
                <c:pt idx="182">
                  <c:v>1.0635163667400962</c:v>
                </c:pt>
                <c:pt idx="183">
                  <c:v>1.0664875392031081</c:v>
                </c:pt>
                <c:pt idx="184">
                  <c:v>1.0686255615835194</c:v>
                </c:pt>
                <c:pt idx="185">
                  <c:v>1.0699389884335326</c:v>
                </c:pt>
                <c:pt idx="186">
                  <c:v>1.0704381025014007</c:v>
                </c:pt>
                <c:pt idx="187">
                  <c:v>1.0701348292536035</c:v>
                </c:pt>
                <c:pt idx="188">
                  <c:v>1.0690426482573481</c:v>
                </c:pt>
                <c:pt idx="189">
                  <c:v>1.0671765019932173</c:v>
                </c:pt>
                <c:pt idx="190">
                  <c:v>1.064552702650797</c:v>
                </c:pt>
                <c:pt idx="191">
                  <c:v>1.0611888374406571</c:v>
                </c:pt>
                <c:pt idx="192">
                  <c:v>1.0571036729344161</c:v>
                </c:pt>
                <c:pt idx="193">
                  <c:v>1.0523170589210935</c:v>
                </c:pt>
                <c:pt idx="194">
                  <c:v>1.0468498322429165</c:v>
                </c:pt>
                <c:pt idx="195">
                  <c:v>1.0407237210473759</c:v>
                </c:pt>
                <c:pt idx="196">
                  <c:v>1.033961249865017</c:v>
                </c:pt>
                <c:pt idx="197">
                  <c:v>1.0265856458943765</c:v>
                </c:pt>
                <c:pt idx="198">
                  <c:v>1.0186207468469288</c:v>
                </c:pt>
                <c:pt idx="199">
                  <c:v>1.0100909106761171</c:v>
                </c:pt>
                <c:pt idx="200">
                  <c:v>1.0010209274857058</c:v>
                </c:pt>
                <c:pt idx="201">
                  <c:v>0.99143593388402118</c:v>
                </c:pt>
                <c:pt idx="202">
                  <c:v>0.98136133002232828</c:v>
                </c:pt>
                <c:pt idx="203">
                  <c:v>0.97082269952776268</c:v>
                </c:pt>
                <c:pt idx="204">
                  <c:v>0.9598457325140809</c:v>
                </c:pt>
                <c:pt idx="205">
                  <c:v>0.94845615182710485</c:v>
                </c:pt>
                <c:pt idx="206">
                  <c:v>0.93667964265625014</c:v>
                </c:pt>
                <c:pt idx="207">
                  <c:v>0.92454178561904043</c:v>
                </c:pt>
                <c:pt idx="208">
                  <c:v>0.91206799340209677</c:v>
                </c:pt>
                <c:pt idx="209">
                  <c:v>0.89928345101980711</c:v>
                </c:pt>
                <c:pt idx="210">
                  <c:v>0.88621305973083342</c:v>
                </c:pt>
                <c:pt idx="211">
                  <c:v>0.87288138463275078</c:v>
                </c:pt>
                <c:pt idx="212">
                  <c:v>0.85931260593658032</c:v>
                </c:pt>
                <c:pt idx="213">
                  <c:v>0.8455304739056686</c:v>
                </c:pt>
                <c:pt idx="214">
                  <c:v>0.83155826742740713</c:v>
                </c:pt>
                <c:pt idx="215">
                  <c:v>0.81741875617157533</c:v>
                </c:pt>
                <c:pt idx="216">
                  <c:v>0.80313416627568512</c:v>
                </c:pt>
                <c:pt idx="217">
                  <c:v>0.78872614948555031</c:v>
                </c:pt>
                <c:pt idx="218">
                  <c:v>0.77421575566839163</c:v>
                </c:pt>
                <c:pt idx="219">
                  <c:v>0.75962340860608513</c:v>
                </c:pt>
                <c:pt idx="220">
                  <c:v>0.74496888496759794</c:v>
                </c:pt>
                <c:pt idx="221">
                  <c:v>0.73027129635227694</c:v>
                </c:pt>
                <c:pt idx="222">
                  <c:v>0.7155490742892836</c:v>
                </c:pt>
                <c:pt idx="223">
                  <c:v>0.70081995807320407</c:v>
                </c:pt>
                <c:pt idx="224">
                  <c:v>0.6861009853115142</c:v>
                </c:pt>
                <c:pt idx="225">
                  <c:v>0.6714084850562162</c:v>
                </c:pt>
                <c:pt idx="226">
                  <c:v>0.65675807338943426</c:v>
                </c:pt>
                <c:pt idx="227">
                  <c:v>0.64216465133107015</c:v>
                </c:pt>
                <c:pt idx="228">
                  <c:v>0.62764240493568046</c:v>
                </c:pt>
                <c:pt idx="229">
                  <c:v>0.6132048074455364</c:v>
                </c:pt>
                <c:pt idx="230">
                  <c:v>0.59886462336723145</c:v>
                </c:pt>
                <c:pt idx="231">
                  <c:v>0.5846339143402608</c:v>
                </c:pt>
                <c:pt idx="232">
                  <c:v>0.57052404666755518</c:v>
                </c:pt>
                <c:pt idx="233">
                  <c:v>0.55654570038003259</c:v>
                </c:pt>
                <c:pt idx="234">
                  <c:v>0.54270887970974269</c:v>
                </c:pt>
                <c:pt idx="235">
                  <c:v>0.52902292484908653</c:v>
                </c:pt>
                <c:pt idx="236">
                  <c:v>0.51549652487684916</c:v>
                </c:pt>
                <c:pt idx="237">
                  <c:v>0.5021377317353477</c:v>
                </c:pt>
                <c:pt idx="238">
                  <c:v>0.48895397514680367</c:v>
                </c:pt>
                <c:pt idx="239">
                  <c:v>0.47595207836109754</c:v>
                </c:pt>
                <c:pt idx="240">
                  <c:v>0.46313827463127166</c:v>
                </c:pt>
                <c:pt idx="241">
                  <c:v>0.45051822431751359</c:v>
                </c:pt>
                <c:pt idx="242">
                  <c:v>0.43809703252482757</c:v>
                </c:pt>
                <c:pt idx="243">
                  <c:v>0.42587926718414976</c:v>
                </c:pt>
                <c:pt idx="244">
                  <c:v>0.41386897749126839</c:v>
                </c:pt>
                <c:pt idx="245">
                  <c:v>0.40206971262253655</c:v>
                </c:pt>
                <c:pt idx="246">
                  <c:v>0.39048454065099053</c:v>
                </c:pt>
                <c:pt idx="247">
                  <c:v>0.37911606759109018</c:v>
                </c:pt>
                <c:pt idx="248">
                  <c:v>0.36796645650484805</c:v>
                </c:pt>
                <c:pt idx="249">
                  <c:v>0.35703744660662401</c:v>
                </c:pt>
                <c:pt idx="250">
                  <c:v>0.34633037230826408</c:v>
                </c:pt>
                <c:pt idx="251">
                  <c:v>0.33584618215059198</c:v>
                </c:pt>
                <c:pt idx="252">
                  <c:v>0.32558545757148233</c:v>
                </c:pt>
                <c:pt idx="253">
                  <c:v>0.31554843146483802</c:v>
                </c:pt>
                <c:pt idx="254">
                  <c:v>0.30573500648876784</c:v>
                </c:pt>
                <c:pt idx="255">
                  <c:v>0.29614477308510978</c:v>
                </c:pt>
                <c:pt idx="256">
                  <c:v>0.2867770271761223</c:v>
                </c:pt>
                <c:pt idx="257">
                  <c:v>0.27763078750773768</c:v>
                </c:pt>
                <c:pt idx="258">
                  <c:v>0.26870481261215506</c:v>
                </c:pt>
                <c:pt idx="259">
                  <c:v>0.25999761736580668</c:v>
                </c:pt>
                <c:pt idx="260">
                  <c:v>0.2515074891218147</c:v>
                </c:pt>
                <c:pt idx="261">
                  <c:v>0.24323250339899291</c:v>
                </c:pt>
                <c:pt idx="262">
                  <c:v>0.23517053911222657</c:v>
                </c:pt>
                <c:pt idx="263">
                  <c:v>0.22731929333167719</c:v>
                </c:pt>
                <c:pt idx="264">
                  <c:v>0.21967629556073712</c:v>
                </c:pt>
                <c:pt idx="265">
                  <c:v>0.21223892152495893</c:v>
                </c:pt>
                <c:pt idx="266">
                  <c:v>0.20500440646636423</c:v>
                </c:pt>
                <c:pt idx="267">
                  <c:v>0.19796985793954003</c:v>
                </c:pt>
                <c:pt idx="268">
                  <c:v>0.19113226810781164</c:v>
                </c:pt>
                <c:pt idx="269">
                  <c:v>0.18448852553951967</c:v>
                </c:pt>
                <c:pt idx="270">
                  <c:v>0.17803542650601756</c:v>
                </c:pt>
                <c:pt idx="271">
                  <c:v>0.17176968578448609</c:v>
                </c:pt>
                <c:pt idx="272">
                  <c:v>0.16568794696999786</c:v>
                </c:pt>
                <c:pt idx="273">
                  <c:v>0.15978679230249079</c:v>
                </c:pt>
                <c:pt idx="274">
                  <c:v>0.15406275201541292</c:v>
                </c:pt>
                <c:pt idx="275">
                  <c:v>0.14851231321379976</c:v>
                </c:pt>
                <c:pt idx="276">
                  <c:v>0.14313192829043131</c:v>
                </c:pt>
                <c:pt idx="277">
                  <c:v>0.1379180228895108</c:v>
                </c:pt>
                <c:pt idx="278">
                  <c:v>0.13286700342799346</c:v>
                </c:pt>
                <c:pt idx="279">
                  <c:v>0.12797526418530616</c:v>
                </c:pt>
                <c:pt idx="280">
                  <c:v>0.12323919397271434</c:v>
                </c:pt>
                <c:pt idx="281">
                  <c:v>0.11865518239402369</c:v>
                </c:pt>
                <c:pt idx="282">
                  <c:v>0.11421962570968745</c:v>
                </c:pt>
                <c:pt idx="283">
                  <c:v>0.10992893231666405</c:v>
                </c:pt>
                <c:pt idx="284">
                  <c:v>0.10577952785660689</c:v>
                </c:pt>
                <c:pt idx="285">
                  <c:v>0.10176785996514109</c:v>
                </c:pt>
                <c:pt idx="286">
                  <c:v>9.7890402675080646E-2</c:v>
                </c:pt>
                <c:pt idx="287">
                  <c:v>9.4143660486511391E-2</c:v>
                </c:pt>
                <c:pt idx="288">
                  <c:v>9.052417211666712E-2</c:v>
                </c:pt>
                <c:pt idx="289">
                  <c:v>8.7028513942497096E-2</c:v>
                </c:pt>
                <c:pt idx="290">
                  <c:v>8.365330314875187E-2</c:v>
                </c:pt>
                <c:pt idx="291">
                  <c:v>8.0395200594301136E-2</c:v>
                </c:pt>
                <c:pt idx="292">
                  <c:v>7.7250913409256466E-2</c:v>
                </c:pt>
                <c:pt idx="293">
                  <c:v>7.4217197335299995E-2</c:v>
                </c:pt>
                <c:pt idx="294">
                  <c:v>7.1290858821420514E-2</c:v>
                </c:pt>
                <c:pt idx="295">
                  <c:v>6.8468756887036658E-2</c:v>
                </c:pt>
                <c:pt idx="296">
                  <c:v>6.5747804764239859E-2</c:v>
                </c:pt>
                <c:pt idx="297">
                  <c:v>6.3124971330634841E-2</c:v>
                </c:pt>
                <c:pt idx="298">
                  <c:v>6.0597282343969557E-2</c:v>
                </c:pt>
                <c:pt idx="299">
                  <c:v>5.8161821489464534E-2</c:v>
                </c:pt>
                <c:pt idx="300">
                  <c:v>5.5815731250440093E-2</c:v>
                </c:pt>
                <c:pt idx="301">
                  <c:v>5.3556213612538435E-2</c:v>
                </c:pt>
                <c:pt idx="302">
                  <c:v>5.1380530611508768E-2</c:v>
                </c:pt>
                <c:pt idx="303">
                  <c:v>4.9286004734208536E-2</c:v>
                </c:pt>
                <c:pt idx="304">
                  <c:v>4.7270019182138641E-2</c:v>
                </c:pt>
                <c:pt idx="305">
                  <c:v>4.5330018006504269E-2</c:v>
                </c:pt>
                <c:pt idx="306">
                  <c:v>4.3463506123457722E-2</c:v>
                </c:pt>
                <c:pt idx="307">
                  <c:v>4.1668049217849314E-2</c:v>
                </c:pt>
                <c:pt idx="308">
                  <c:v>3.9941273543483174E-2</c:v>
                </c:pt>
                <c:pt idx="309">
                  <c:v>3.8280865627542085E-2</c:v>
                </c:pt>
                <c:pt idx="310">
                  <c:v>3.6684571886524624E-2</c:v>
                </c:pt>
                <c:pt idx="311">
                  <c:v>3.5150198160714588E-2</c:v>
                </c:pt>
                <c:pt idx="312">
                  <c:v>3.3675609173886359E-2</c:v>
                </c:pt>
                <c:pt idx="313">
                  <c:v>3.2258727924638034E-2</c:v>
                </c:pt>
                <c:pt idx="314">
                  <c:v>3.0897535015441513E-2</c:v>
                </c:pt>
                <c:pt idx="315">
                  <c:v>2.9590067925197378E-2</c:v>
                </c:pt>
                <c:pt idx="316">
                  <c:v>2.8334420230792086E-2</c:v>
                </c:pt>
                <c:pt idx="317">
                  <c:v>2.7128740782870999E-2</c:v>
                </c:pt>
                <c:pt idx="318">
                  <c:v>2.5971232840763425E-2</c:v>
                </c:pt>
                <c:pt idx="319">
                  <c:v>2.4860153171226876E-2</c:v>
                </c:pt>
                <c:pt idx="320">
                  <c:v>2.3793811115418517E-2</c:v>
                </c:pt>
                <c:pt idx="321">
                  <c:v>2.2770567628247085E-2</c:v>
                </c:pt>
                <c:pt idx="322">
                  <c:v>2.1788834294016474E-2</c:v>
                </c:pt>
                <c:pt idx="323">
                  <c:v>2.0847072322036208E-2</c:v>
                </c:pt>
                <c:pt idx="324">
                  <c:v>1.9943791525644985E-2</c:v>
                </c:pt>
                <c:pt idx="325">
                  <c:v>1.9077549287878633E-2</c:v>
                </c:pt>
                <c:pt idx="326">
                  <c:v>1.8246949516799216E-2</c:v>
                </c:pt>
                <c:pt idx="327">
                  <c:v>1.745064159330429E-2</c:v>
                </c:pt>
                <c:pt idx="328">
                  <c:v>1.6687319314039006E-2</c:v>
                </c:pt>
                <c:pt idx="329">
                  <c:v>1.5955719831849815E-2</c:v>
                </c:pt>
                <c:pt idx="330">
                  <c:v>1.5254622596042284E-2</c:v>
                </c:pt>
                <c:pt idx="331">
                  <c:v>1.4582848294533931E-2</c:v>
                </c:pt>
                <c:pt idx="332">
                  <c:v>1.393925779983445E-2</c:v>
                </c:pt>
                <c:pt idx="333">
                  <c:v>1.332275112063085E-2</c:v>
                </c:pt>
                <c:pt idx="334">
                  <c:v>1.2732266360608481E-2</c:v>
                </c:pt>
                <c:pt idx="335">
                  <c:v>1.2166778686000799E-2</c:v>
                </c:pt>
                <c:pt idx="336">
                  <c:v>1.16252993032293E-2</c:v>
                </c:pt>
                <c:pt idx="337">
                  <c:v>1.1106874447868949E-2</c:v>
                </c:pt>
                <c:pt idx="338">
                  <c:v>1.0610584386057643E-2</c:v>
                </c:pt>
                <c:pt idx="339">
                  <c:v>1.0135542429355913E-2</c:v>
                </c:pt>
                <c:pt idx="340">
                  <c:v>9.6808939639575521E-3</c:v>
                </c:pt>
                <c:pt idx="341">
                  <c:v>9.2458154950530412E-3</c:v>
                </c:pt>
                <c:pt idx="342">
                  <c:v>8.8295137070536055E-3</c:v>
                </c:pt>
                <c:pt idx="343">
                  <c:v>8.4312245402962654E-3</c:v>
                </c:pt>
                <c:pt idx="344">
                  <c:v>8.050212284767452E-3</c:v>
                </c:pt>
                <c:pt idx="345">
                  <c:v>7.6857686913055093E-3</c:v>
                </c:pt>
                <c:pt idx="346">
                  <c:v>7.3372121006702014E-3</c:v>
                </c:pt>
                <c:pt idx="347">
                  <c:v>7.0038865907996765E-3</c:v>
                </c:pt>
                <c:pt idx="348">
                  <c:v>6.6851611425121932E-3</c:v>
                </c:pt>
                <c:pt idx="349">
                  <c:v>6.3804288238518171E-3</c:v>
                </c:pt>
                <c:pt idx="350">
                  <c:v>6.0891059932217393E-3</c:v>
                </c:pt>
                <c:pt idx="351">
                  <c:v>5.8106315213995825E-3</c:v>
                </c:pt>
                <c:pt idx="352">
                  <c:v>5.5444660324813471E-3</c:v>
                </c:pt>
                <c:pt idx="353">
                  <c:v>5.2900911637578183E-3</c:v>
                </c:pt>
                <c:pt idx="354">
                  <c:v>5.0470088444876894E-3</c:v>
                </c:pt>
                <c:pt idx="355">
                  <c:v>4.814740593494766E-3</c:v>
                </c:pt>
                <c:pt idx="356">
                  <c:v>4.5928268354831527E-3</c:v>
                </c:pt>
                <c:pt idx="357">
                  <c:v>4.3808262359341888E-3</c:v>
                </c:pt>
                <c:pt idx="358">
                  <c:v>4.1783150544205958E-3</c:v>
                </c:pt>
                <c:pt idx="359">
                  <c:v>3.9848865161481693E-3</c:v>
                </c:pt>
                <c:pt idx="360">
                  <c:v>3.8001502015126399E-3</c:v>
                </c:pt>
                <c:pt idx="361">
                  <c:v>3.6237314534389841E-3</c:v>
                </c:pt>
                <c:pt idx="362">
                  <c:v>3.4552708022515298E-3</c:v>
                </c:pt>
                <c:pt idx="363">
                  <c:v>3.2944234078077397E-3</c:v>
                </c:pt>
                <c:pt idx="364">
                  <c:v>3.1408585186132728E-3</c:v>
                </c:pt>
                <c:pt idx="365">
                  <c:v>2.9942589476240921E-3</c:v>
                </c:pt>
                <c:pt idx="366">
                  <c:v>2.8543205644297855E-3</c:v>
                </c:pt>
                <c:pt idx="367">
                  <c:v>2.7207518035034742E-3</c:v>
                </c:pt>
                <c:pt idx="368">
                  <c:v>2.5932731881951106E-3</c:v>
                </c:pt>
                <c:pt idx="369">
                  <c:v>2.4716168701390791E-3</c:v>
                </c:pt>
                <c:pt idx="370">
                  <c:v>2.3555261837410468E-3</c:v>
                </c:pt>
                <c:pt idx="371">
                  <c:v>2.2447552154054398E-3</c:v>
                </c:pt>
                <c:pt idx="372">
                  <c:v>2.1390683871612987E-3</c:v>
                </c:pt>
                <c:pt idx="373">
                  <c:v>2.0382400543428004E-3</c:v>
                </c:pt>
                <c:pt idx="374">
                  <c:v>1.9420541169790271E-3</c:v>
                </c:pt>
                <c:pt idx="375">
                  <c:v>1.8503036445476702E-3</c:v>
                </c:pt>
                <c:pt idx="376">
                  <c:v>1.7627905137477069E-3</c:v>
                </c:pt>
                <c:pt idx="377">
                  <c:v>1.6793250589472093E-3</c:v>
                </c:pt>
                <c:pt idx="378">
                  <c:v>1.5997257349645673E-3</c:v>
                </c:pt>
                <c:pt idx="379">
                  <c:v>1.5238187918434887E-3</c:v>
                </c:pt>
                <c:pt idx="380">
                  <c:v>1.4514379612854981E-3</c:v>
                </c:pt>
                <c:pt idx="381">
                  <c:v>1.3824241544070034E-3</c:v>
                </c:pt>
                <c:pt idx="382">
                  <c:v>1.3166251704916192E-3</c:v>
                </c:pt>
                <c:pt idx="383">
                  <c:v>1.2538954164135064E-3</c:v>
                </c:pt>
                <c:pt idx="384">
                  <c:v>1.1940956364112076E-3</c:v>
                </c:pt>
                <c:pt idx="385">
                  <c:v>1.1370926518971915E-3</c:v>
                </c:pt>
                <c:pt idx="386">
                  <c:v>1.0827591109932328E-3</c:v>
                </c:pt>
                <c:pt idx="387">
                  <c:v>1.0309732474872266E-3</c:v>
                </c:pt>
                <c:pt idx="388">
                  <c:v>9.8161864891286622E-4</c:v>
                </c:pt>
                <c:pt idx="389">
                  <c:v>9.3458403345937884E-4</c:v>
                </c:pt>
                <c:pt idx="390">
                  <c:v>8.8976303542456781E-4</c:v>
                </c:pt>
                <c:pt idx="391">
                  <c:v>8.4705399893056854E-4</c:v>
                </c:pt>
                <c:pt idx="392">
                  <c:v>8.063597796279118E-4</c:v>
                </c:pt>
                <c:pt idx="393">
                  <c:v>7.6758755411979684E-4</c:v>
                </c:pt>
                <c:pt idx="394">
                  <c:v>7.3064863684489017E-4</c:v>
                </c:pt>
                <c:pt idx="395">
                  <c:v>6.9545830416333301E-4</c:v>
                </c:pt>
                <c:pt idx="396">
                  <c:v>6.6193562539696034E-4</c:v>
                </c:pt>
                <c:pt idx="397">
                  <c:v>6.3000330058136456E-4</c:v>
                </c:pt>
                <c:pt idx="398">
                  <c:v>5.9958750469357616E-4</c:v>
                </c:pt>
                <c:pt idx="399">
                  <c:v>5.7061773812569255E-4</c:v>
                </c:pt>
                <c:pt idx="400">
                  <c:v>5.430266831810451E-4</c:v>
                </c:pt>
                <c:pt idx="401">
                  <c:v>5.1675006637575478E-4</c:v>
                </c:pt>
                <c:pt idx="402">
                  <c:v>4.9172652633479091E-4</c:v>
                </c:pt>
                <c:pt idx="403">
                  <c:v>4.678974870777908E-4</c:v>
                </c:pt>
                <c:pt idx="404">
                  <c:v>4.4520703649591722E-4</c:v>
                </c:pt>
                <c:pt idx="405">
                  <c:v>4.2360180982708626E-4</c:v>
                </c:pt>
                <c:pt idx="406">
                  <c:v>4.0303087794275796E-4</c:v>
                </c:pt>
                <c:pt idx="407">
                  <c:v>3.8344564026528231E-4</c:v>
                </c:pt>
                <c:pt idx="408">
                  <c:v>3.6479972214049168E-4</c:v>
                </c:pt>
                <c:pt idx="409">
                  <c:v>3.4704887649582072E-4</c:v>
                </c:pt>
                <c:pt idx="410">
                  <c:v>3.3015088961974904E-4</c:v>
                </c:pt>
                <c:pt idx="411">
                  <c:v>3.1406549090364866E-4</c:v>
                </c:pt>
                <c:pt idx="412">
                  <c:v>2.987542663924859E-4</c:v>
                </c:pt>
                <c:pt idx="413">
                  <c:v>2.8418057599584936E-4</c:v>
                </c:pt>
                <c:pt idx="414">
                  <c:v>2.7030947421588508E-4</c:v>
                </c:pt>
                <c:pt idx="415">
                  <c:v>2.5710763425358017E-4</c:v>
                </c:pt>
                <c:pt idx="416">
                  <c:v>2.4454327535959966E-4</c:v>
                </c:pt>
                <c:pt idx="417">
                  <c:v>2.3258609330057428E-4</c:v>
                </c:pt>
                <c:pt idx="418">
                  <c:v>2.2120719381624852E-4</c:v>
                </c:pt>
                <c:pt idx="419">
                  <c:v>2.1037902894733849E-4</c:v>
                </c:pt>
                <c:pt idx="420">
                  <c:v>2.0007533611821505E-4</c:v>
                </c:pt>
                <c:pt idx="421">
                  <c:v>1.9027107986272412E-4</c:v>
                </c:pt>
                <c:pt idx="422">
                  <c:v>1.8094239608552242E-4</c:v>
                </c:pt>
                <c:pt idx="423">
                  <c:v>1.7206653875522678E-4</c:v>
                </c:pt>
                <c:pt idx="424">
                  <c:v>1.6362182892951655E-4</c:v>
                </c:pt>
                <c:pt idx="425">
                  <c:v>1.5558760601602987E-4</c:v>
                </c:pt>
                <c:pt idx="426">
                  <c:v>1.4794418117649737E-4</c:v>
                </c:pt>
                <c:pt idx="427">
                  <c:v>1.4067279278505662E-4</c:v>
                </c:pt>
                <c:pt idx="428">
                  <c:v>1.3375556385502126E-4</c:v>
                </c:pt>
                <c:pt idx="429">
                  <c:v>1.2717546135172504E-4</c:v>
                </c:pt>
                <c:pt idx="430">
                  <c:v>1.2091625731214663E-4</c:v>
                </c:pt>
                <c:pt idx="431">
                  <c:v>1.1496249169513574E-4</c:v>
                </c:pt>
                <c:pt idx="432">
                  <c:v>1.0929943688900272E-4</c:v>
                </c:pt>
                <c:pt idx="433">
                  <c:v>1.0391306380609384E-4</c:v>
                </c:pt>
                <c:pt idx="434">
                  <c:v>9.8790009496741265E-5</c:v>
                </c:pt>
                <c:pt idx="435">
                  <c:v>9.3917546217650295E-5</c:v>
                </c:pt>
                <c:pt idx="436">
                  <c:v>8.9283551892362233E-5</c:v>
                </c:pt>
                <c:pt idx="437">
                  <c:v>8.4876481903916638E-5</c:v>
                </c:pt>
                <c:pt idx="438">
                  <c:v>8.0685342162243137E-5</c:v>
                </c:pt>
                <c:pt idx="439">
                  <c:v>7.6699663391125323E-5</c:v>
                </c:pt>
                <c:pt idx="440">
                  <c:v>7.2909476581811941E-5</c:v>
                </c:pt>
                <c:pt idx="441">
                  <c:v>6.9305289562502639E-5</c:v>
                </c:pt>
                <c:pt idx="442">
                  <c:v>6.5878064635017711E-5</c:v>
                </c:pt>
                <c:pt idx="443">
                  <c:v>6.2619197231933007E-5</c:v>
                </c:pt>
                <c:pt idx="444">
                  <c:v>5.9520495549427691E-5</c:v>
                </c:pt>
                <c:pt idx="445">
                  <c:v>5.6574161112898804E-5</c:v>
                </c:pt>
                <c:pt idx="446">
                  <c:v>5.3772770234213235E-5</c:v>
                </c:pt>
                <c:pt idx="447">
                  <c:v>5.1109256321167336E-5</c:v>
                </c:pt>
                <c:pt idx="448">
                  <c:v>4.8576893001373298E-5</c:v>
                </c:pt>
                <c:pt idx="449">
                  <c:v>4.6169278024389601E-5</c:v>
                </c:pt>
                <c:pt idx="450">
                  <c:v>4.3880317907427847E-5</c:v>
                </c:pt>
                <c:pt idx="451">
                  <c:v>4.1704213291438513E-5</c:v>
                </c:pt>
                <c:pt idx="452">
                  <c:v>3.9635444975788986E-5</c:v>
                </c:pt>
                <c:pt idx="453">
                  <c:v>3.766876060110149E-5</c:v>
                </c:pt>
                <c:pt idx="454">
                  <c:v>3.579916195111696E-5</c:v>
                </c:pt>
                <c:pt idx="455">
                  <c:v>3.4021892845702359E-5</c:v>
                </c:pt>
                <c:pt idx="456">
                  <c:v>3.2332427598317588E-5</c:v>
                </c:pt>
                <c:pt idx="457">
                  <c:v>3.0726460012411671E-5</c:v>
                </c:pt>
                <c:pt idx="458">
                  <c:v>2.919989289231873E-5</c:v>
                </c:pt>
                <c:pt idx="459">
                  <c:v>2.774882804528927E-5</c:v>
                </c:pt>
                <c:pt idx="460">
                  <c:v>2.6369556752307341E-5</c:v>
                </c:pt>
                <c:pt idx="461">
                  <c:v>2.5058550686321067E-5</c:v>
                </c:pt>
                <c:pt idx="462">
                  <c:v>2.381245325744856E-5</c:v>
                </c:pt>
                <c:pt idx="463">
                  <c:v>2.262807136561927E-5</c:v>
                </c:pt>
                <c:pt idx="464">
                  <c:v>2.150236754197342E-5</c:v>
                </c:pt>
                <c:pt idx="465">
                  <c:v>2.043245246116081E-5</c:v>
                </c:pt>
                <c:pt idx="466">
                  <c:v>1.9415577807477428E-5</c:v>
                </c:pt>
                <c:pt idx="467">
                  <c:v>1.8449129478530463E-5</c:v>
                </c:pt>
                <c:pt idx="468">
                  <c:v>1.7530621110849317E-5</c:v>
                </c:pt>
                <c:pt idx="469">
                  <c:v>1.665768791255515E-5</c:v>
                </c:pt>
                <c:pt idx="470">
                  <c:v>1.5828080788865586E-5</c:v>
                </c:pt>
                <c:pt idx="471">
                  <c:v>1.5039660746850537E-5</c:v>
                </c:pt>
                <c:pt idx="472">
                  <c:v>1.4290393566462063E-5</c:v>
                </c:pt>
                <c:pt idx="473">
                  <c:v>1.357834472544706E-5</c:v>
                </c:pt>
                <c:pt idx="474">
                  <c:v>1.290167456630989E-5</c:v>
                </c:pt>
                <c:pt idx="475">
                  <c:v>1.2258633694026105E-5</c:v>
                </c:pt>
                <c:pt idx="476">
                  <c:v>1.1647558593720802E-5</c:v>
                </c:pt>
                <c:pt idx="477">
                  <c:v>1.1066867458014362E-5</c:v>
                </c:pt>
                <c:pt idx="478">
                  <c:v>1.0515056214206342E-5</c:v>
                </c:pt>
                <c:pt idx="479">
                  <c:v>9.9906947419157394E-6</c:v>
                </c:pt>
                <c:pt idx="480">
                  <c:v>9.492423272225512E-6</c:v>
                </c:pt>
                <c:pt idx="481">
                  <c:v>9.0189489597865959E-6</c:v>
                </c:pt>
                <c:pt idx="482">
                  <c:v>8.5690426197301553E-6</c:v>
                </c:pt>
                <c:pt idx="483">
                  <c:v>8.1415356216089119E-6</c:v>
                </c:pt>
                <c:pt idx="484">
                  <c:v>7.7353169329484942E-6</c:v>
                </c:pt>
                <c:pt idx="485">
                  <c:v>7.3493303053290581E-6</c:v>
                </c:pt>
                <c:pt idx="486">
                  <c:v>6.9825715962463872E-6</c:v>
                </c:pt>
                <c:pt idx="487">
                  <c:v>6.6340862203115168E-6</c:v>
                </c:pt>
                <c:pt idx="488">
                  <c:v>6.3029667236484377E-6</c:v>
                </c:pt>
                <c:pt idx="489">
                  <c:v>5.9883504756321959E-6</c:v>
                </c:pt>
                <c:pt idx="490">
                  <c:v>5.6894174723830045E-6</c:v>
                </c:pt>
                <c:pt idx="491">
                  <c:v>5.4053882466915506E-6</c:v>
                </c:pt>
                <c:pt idx="492">
                  <c:v>5.1355218792986406E-6</c:v>
                </c:pt>
                <c:pt idx="493">
                  <c:v>4.8791141066889365E-6</c:v>
                </c:pt>
                <c:pt idx="494">
                  <c:v>4.6354955207862183E-6</c:v>
                </c:pt>
                <c:pt idx="495">
                  <c:v>4.4040298561508375E-6</c:v>
                </c:pt>
                <c:pt idx="496">
                  <c:v>4.1841123604894667E-6</c:v>
                </c:pt>
                <c:pt idx="497">
                  <c:v>3.975168244481313E-6</c:v>
                </c:pt>
                <c:pt idx="498">
                  <c:v>3.776651207113773E-6</c:v>
                </c:pt>
                <c:pt idx="499">
                  <c:v>3.5880420329004589E-6</c:v>
                </c:pt>
                <c:pt idx="500">
                  <c:v>3.4088472575237866E-6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A4-4505-97A0-83A06C752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226184"/>
        <c:axId val="541929720"/>
      </c:scatterChart>
      <c:valAx>
        <c:axId val="789226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929720"/>
        <c:crosses val="autoZero"/>
        <c:crossBetween val="midCat"/>
      </c:valAx>
      <c:valAx>
        <c:axId val="54192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226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64467250705975E-2"/>
          <c:y val="0.17171296296296296"/>
          <c:w val="0.83915731488007272"/>
          <c:h val="0.7208876494604841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Credmetrics_Aa!$AQ$1</c:f>
              <c:strCache>
                <c:ptCount val="1"/>
                <c:pt idx="0">
                  <c:v>LND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Credmetrics_Aa!$AP$2:$AP$402</c:f>
              <c:numCache>
                <c:formatCode>General</c:formatCode>
                <c:ptCount val="401"/>
                <c:pt idx="0">
                  <c:v>1.0001000000000007</c:v>
                </c:pt>
                <c:pt idx="1">
                  <c:v>1.0101000000000007</c:v>
                </c:pt>
                <c:pt idx="2">
                  <c:v>1.0201000000000007</c:v>
                </c:pt>
                <c:pt idx="3">
                  <c:v>1.0301000000000007</c:v>
                </c:pt>
                <c:pt idx="4">
                  <c:v>1.0401000000000007</c:v>
                </c:pt>
                <c:pt idx="5">
                  <c:v>1.0501000000000007</c:v>
                </c:pt>
                <c:pt idx="6">
                  <c:v>1.0601000000000007</c:v>
                </c:pt>
                <c:pt idx="7">
                  <c:v>1.0701000000000007</c:v>
                </c:pt>
                <c:pt idx="8">
                  <c:v>1.0801000000000007</c:v>
                </c:pt>
                <c:pt idx="9">
                  <c:v>1.0901000000000007</c:v>
                </c:pt>
                <c:pt idx="10">
                  <c:v>1.1001000000000007</c:v>
                </c:pt>
                <c:pt idx="11">
                  <c:v>1.1101000000000008</c:v>
                </c:pt>
                <c:pt idx="12">
                  <c:v>1.1201000000000008</c:v>
                </c:pt>
                <c:pt idx="13">
                  <c:v>1.1301000000000008</c:v>
                </c:pt>
                <c:pt idx="14">
                  <c:v>1.1401000000000008</c:v>
                </c:pt>
                <c:pt idx="15">
                  <c:v>1.1501000000000008</c:v>
                </c:pt>
                <c:pt idx="16">
                  <c:v>1.1601000000000008</c:v>
                </c:pt>
                <c:pt idx="17">
                  <c:v>1.1701000000000008</c:v>
                </c:pt>
                <c:pt idx="18">
                  <c:v>1.1801000000000008</c:v>
                </c:pt>
                <c:pt idx="19">
                  <c:v>1.1901000000000008</c:v>
                </c:pt>
                <c:pt idx="20">
                  <c:v>1.2001000000000008</c:v>
                </c:pt>
                <c:pt idx="21">
                  <c:v>1.2101000000000008</c:v>
                </c:pt>
                <c:pt idx="22">
                  <c:v>1.2201000000000009</c:v>
                </c:pt>
                <c:pt idx="23">
                  <c:v>1.2301000000000009</c:v>
                </c:pt>
                <c:pt idx="24">
                  <c:v>1.2401000000000009</c:v>
                </c:pt>
                <c:pt idx="25">
                  <c:v>1.2501000000000009</c:v>
                </c:pt>
                <c:pt idx="26">
                  <c:v>1.2601000000000009</c:v>
                </c:pt>
                <c:pt idx="27">
                  <c:v>1.2701000000000009</c:v>
                </c:pt>
                <c:pt idx="28">
                  <c:v>1.2801000000000009</c:v>
                </c:pt>
                <c:pt idx="29">
                  <c:v>1.2901000000000009</c:v>
                </c:pt>
                <c:pt idx="30">
                  <c:v>1.3001000000000009</c:v>
                </c:pt>
                <c:pt idx="31">
                  <c:v>1.3101000000000009</c:v>
                </c:pt>
                <c:pt idx="32">
                  <c:v>1.3201000000000009</c:v>
                </c:pt>
                <c:pt idx="33">
                  <c:v>1.3301000000000009</c:v>
                </c:pt>
                <c:pt idx="34">
                  <c:v>1.340100000000001</c:v>
                </c:pt>
                <c:pt idx="35">
                  <c:v>1.350100000000001</c:v>
                </c:pt>
                <c:pt idx="36">
                  <c:v>1.360100000000001</c:v>
                </c:pt>
                <c:pt idx="37">
                  <c:v>1.370100000000001</c:v>
                </c:pt>
                <c:pt idx="38">
                  <c:v>1.380100000000001</c:v>
                </c:pt>
                <c:pt idx="39">
                  <c:v>1.390100000000001</c:v>
                </c:pt>
                <c:pt idx="40">
                  <c:v>1.400100000000001</c:v>
                </c:pt>
                <c:pt idx="41">
                  <c:v>1.410100000000001</c:v>
                </c:pt>
                <c:pt idx="42">
                  <c:v>1.420100000000001</c:v>
                </c:pt>
                <c:pt idx="43">
                  <c:v>1.430100000000001</c:v>
                </c:pt>
                <c:pt idx="44">
                  <c:v>1.440100000000001</c:v>
                </c:pt>
                <c:pt idx="45">
                  <c:v>1.4501000000000011</c:v>
                </c:pt>
                <c:pt idx="46">
                  <c:v>1.4601000000000011</c:v>
                </c:pt>
                <c:pt idx="47">
                  <c:v>1.4701000000000011</c:v>
                </c:pt>
                <c:pt idx="48">
                  <c:v>1.4801000000000011</c:v>
                </c:pt>
                <c:pt idx="49">
                  <c:v>1.4901000000000011</c:v>
                </c:pt>
                <c:pt idx="50">
                  <c:v>1.5001000000000011</c:v>
                </c:pt>
                <c:pt idx="51">
                  <c:v>1.5101000000000011</c:v>
                </c:pt>
                <c:pt idx="52">
                  <c:v>1.5201000000000011</c:v>
                </c:pt>
                <c:pt idx="53">
                  <c:v>1.5301000000000011</c:v>
                </c:pt>
                <c:pt idx="54">
                  <c:v>1.5401000000000011</c:v>
                </c:pt>
                <c:pt idx="55">
                  <c:v>1.5501000000000011</c:v>
                </c:pt>
                <c:pt idx="56">
                  <c:v>1.5601000000000012</c:v>
                </c:pt>
                <c:pt idx="57">
                  <c:v>1.5701000000000012</c:v>
                </c:pt>
                <c:pt idx="58">
                  <c:v>1.5801000000000012</c:v>
                </c:pt>
                <c:pt idx="59">
                  <c:v>1.5901000000000012</c:v>
                </c:pt>
                <c:pt idx="60">
                  <c:v>1.6001000000000012</c:v>
                </c:pt>
                <c:pt idx="61">
                  <c:v>1.6101000000000012</c:v>
                </c:pt>
                <c:pt idx="62">
                  <c:v>1.6201000000000012</c:v>
                </c:pt>
                <c:pt idx="63">
                  <c:v>1.6301000000000012</c:v>
                </c:pt>
                <c:pt idx="64">
                  <c:v>1.6401000000000012</c:v>
                </c:pt>
                <c:pt idx="65">
                  <c:v>1.6501000000000012</c:v>
                </c:pt>
                <c:pt idx="66">
                  <c:v>1.6601000000000012</c:v>
                </c:pt>
                <c:pt idx="67">
                  <c:v>1.6701000000000013</c:v>
                </c:pt>
                <c:pt idx="68">
                  <c:v>1.6801000000000013</c:v>
                </c:pt>
                <c:pt idx="69">
                  <c:v>1.6901000000000013</c:v>
                </c:pt>
                <c:pt idx="70">
                  <c:v>1.7001000000000013</c:v>
                </c:pt>
                <c:pt idx="71">
                  <c:v>1.7101000000000013</c:v>
                </c:pt>
                <c:pt idx="72">
                  <c:v>1.7201000000000013</c:v>
                </c:pt>
                <c:pt idx="73">
                  <c:v>1.7301000000000013</c:v>
                </c:pt>
                <c:pt idx="74">
                  <c:v>1.7401000000000013</c:v>
                </c:pt>
                <c:pt idx="75">
                  <c:v>1.7501000000000013</c:v>
                </c:pt>
                <c:pt idx="76">
                  <c:v>1.7601000000000013</c:v>
                </c:pt>
                <c:pt idx="77">
                  <c:v>1.7701000000000013</c:v>
                </c:pt>
                <c:pt idx="78">
                  <c:v>1.7801000000000013</c:v>
                </c:pt>
                <c:pt idx="79">
                  <c:v>1.7901000000000014</c:v>
                </c:pt>
                <c:pt idx="80">
                  <c:v>1.8001000000000014</c:v>
                </c:pt>
                <c:pt idx="81">
                  <c:v>1.8101000000000014</c:v>
                </c:pt>
                <c:pt idx="82">
                  <c:v>1.8201000000000014</c:v>
                </c:pt>
                <c:pt idx="83">
                  <c:v>1.8301000000000014</c:v>
                </c:pt>
                <c:pt idx="84">
                  <c:v>1.8401000000000014</c:v>
                </c:pt>
                <c:pt idx="85">
                  <c:v>1.8501000000000014</c:v>
                </c:pt>
                <c:pt idx="86">
                  <c:v>1.8601000000000014</c:v>
                </c:pt>
                <c:pt idx="87">
                  <c:v>1.8701000000000014</c:v>
                </c:pt>
                <c:pt idx="88">
                  <c:v>1.8801000000000014</c:v>
                </c:pt>
                <c:pt idx="89">
                  <c:v>1.8901000000000014</c:v>
                </c:pt>
                <c:pt idx="90">
                  <c:v>1.9001000000000015</c:v>
                </c:pt>
                <c:pt idx="91">
                  <c:v>1.9101000000000015</c:v>
                </c:pt>
                <c:pt idx="92">
                  <c:v>1.9201000000000015</c:v>
                </c:pt>
                <c:pt idx="93">
                  <c:v>1.9301000000000015</c:v>
                </c:pt>
                <c:pt idx="94">
                  <c:v>1.9401000000000015</c:v>
                </c:pt>
                <c:pt idx="95">
                  <c:v>1.9501000000000015</c:v>
                </c:pt>
                <c:pt idx="96">
                  <c:v>1.9601000000000015</c:v>
                </c:pt>
                <c:pt idx="97">
                  <c:v>1.9701000000000015</c:v>
                </c:pt>
                <c:pt idx="98">
                  <c:v>1.9801000000000015</c:v>
                </c:pt>
                <c:pt idx="99">
                  <c:v>1.9901000000000015</c:v>
                </c:pt>
                <c:pt idx="100">
                  <c:v>2.0001000000000015</c:v>
                </c:pt>
                <c:pt idx="101">
                  <c:v>2.0101000000000013</c:v>
                </c:pt>
                <c:pt idx="102">
                  <c:v>2.0201000000000011</c:v>
                </c:pt>
                <c:pt idx="103">
                  <c:v>2.0301000000000009</c:v>
                </c:pt>
                <c:pt idx="104">
                  <c:v>2.0401000000000007</c:v>
                </c:pt>
                <c:pt idx="105">
                  <c:v>2.0501000000000005</c:v>
                </c:pt>
                <c:pt idx="106">
                  <c:v>2.0601000000000003</c:v>
                </c:pt>
                <c:pt idx="107">
                  <c:v>2.0701000000000001</c:v>
                </c:pt>
                <c:pt idx="108">
                  <c:v>2.0800999999999998</c:v>
                </c:pt>
                <c:pt idx="109">
                  <c:v>2.0900999999999996</c:v>
                </c:pt>
                <c:pt idx="110">
                  <c:v>2.1000999999999994</c:v>
                </c:pt>
                <c:pt idx="111">
                  <c:v>2.1100999999999992</c:v>
                </c:pt>
                <c:pt idx="112">
                  <c:v>2.120099999999999</c:v>
                </c:pt>
                <c:pt idx="113">
                  <c:v>2.1300999999999988</c:v>
                </c:pt>
                <c:pt idx="114">
                  <c:v>2.1400999999999986</c:v>
                </c:pt>
                <c:pt idx="115">
                  <c:v>2.1500999999999983</c:v>
                </c:pt>
                <c:pt idx="116">
                  <c:v>2.1600999999999981</c:v>
                </c:pt>
                <c:pt idx="117">
                  <c:v>2.1700999999999979</c:v>
                </c:pt>
                <c:pt idx="118">
                  <c:v>2.1800999999999977</c:v>
                </c:pt>
                <c:pt idx="119">
                  <c:v>2.1900999999999975</c:v>
                </c:pt>
                <c:pt idx="120">
                  <c:v>2.2000999999999973</c:v>
                </c:pt>
                <c:pt idx="121">
                  <c:v>2.2100999999999971</c:v>
                </c:pt>
                <c:pt idx="122">
                  <c:v>2.2200999999999969</c:v>
                </c:pt>
                <c:pt idx="123">
                  <c:v>2.2300999999999966</c:v>
                </c:pt>
                <c:pt idx="124">
                  <c:v>2.2400999999999964</c:v>
                </c:pt>
                <c:pt idx="125">
                  <c:v>2.2500999999999962</c:v>
                </c:pt>
                <c:pt idx="126">
                  <c:v>2.260099999999996</c:v>
                </c:pt>
                <c:pt idx="127">
                  <c:v>2.2700999999999958</c:v>
                </c:pt>
                <c:pt idx="128">
                  <c:v>2.2800999999999956</c:v>
                </c:pt>
                <c:pt idx="129">
                  <c:v>2.2900999999999954</c:v>
                </c:pt>
                <c:pt idx="130">
                  <c:v>2.3000999999999951</c:v>
                </c:pt>
                <c:pt idx="131">
                  <c:v>2.3100999999999949</c:v>
                </c:pt>
                <c:pt idx="132">
                  <c:v>2.3200999999999947</c:v>
                </c:pt>
                <c:pt idx="133">
                  <c:v>2.3300999999999945</c:v>
                </c:pt>
                <c:pt idx="134">
                  <c:v>2.3400999999999943</c:v>
                </c:pt>
                <c:pt idx="135">
                  <c:v>2.3500999999999941</c:v>
                </c:pt>
                <c:pt idx="136">
                  <c:v>2.3600999999999939</c:v>
                </c:pt>
                <c:pt idx="137">
                  <c:v>2.3700999999999937</c:v>
                </c:pt>
                <c:pt idx="138">
                  <c:v>2.3800999999999934</c:v>
                </c:pt>
                <c:pt idx="139">
                  <c:v>2.3900999999999932</c:v>
                </c:pt>
                <c:pt idx="140">
                  <c:v>2.400099999999993</c:v>
                </c:pt>
                <c:pt idx="141">
                  <c:v>2.4100999999999928</c:v>
                </c:pt>
                <c:pt idx="142">
                  <c:v>2.4200999999999926</c:v>
                </c:pt>
                <c:pt idx="143">
                  <c:v>2.4300999999999924</c:v>
                </c:pt>
                <c:pt idx="144">
                  <c:v>2.4400999999999922</c:v>
                </c:pt>
                <c:pt idx="145">
                  <c:v>2.450099999999992</c:v>
                </c:pt>
                <c:pt idx="146">
                  <c:v>2.4600999999999917</c:v>
                </c:pt>
                <c:pt idx="147">
                  <c:v>2.4700999999999915</c:v>
                </c:pt>
                <c:pt idx="148">
                  <c:v>2.4800999999999913</c:v>
                </c:pt>
                <c:pt idx="149">
                  <c:v>2.4900999999999911</c:v>
                </c:pt>
                <c:pt idx="150">
                  <c:v>2.5000999999999909</c:v>
                </c:pt>
                <c:pt idx="151">
                  <c:v>2.5100999999999907</c:v>
                </c:pt>
                <c:pt idx="152">
                  <c:v>2.5200999999999905</c:v>
                </c:pt>
                <c:pt idx="153">
                  <c:v>2.5300999999999902</c:v>
                </c:pt>
                <c:pt idx="154">
                  <c:v>2.54009999999999</c:v>
                </c:pt>
                <c:pt idx="155">
                  <c:v>2.5500999999999898</c:v>
                </c:pt>
                <c:pt idx="156">
                  <c:v>2.5600999999999896</c:v>
                </c:pt>
                <c:pt idx="157">
                  <c:v>2.5700999999999894</c:v>
                </c:pt>
                <c:pt idx="158">
                  <c:v>2.5800999999999892</c:v>
                </c:pt>
                <c:pt idx="159">
                  <c:v>2.590099999999989</c:v>
                </c:pt>
                <c:pt idx="160">
                  <c:v>2.6000999999999888</c:v>
                </c:pt>
                <c:pt idx="161">
                  <c:v>2.6100999999999885</c:v>
                </c:pt>
                <c:pt idx="162">
                  <c:v>2.6200999999999883</c:v>
                </c:pt>
                <c:pt idx="163">
                  <c:v>2.6300999999999881</c:v>
                </c:pt>
                <c:pt idx="164">
                  <c:v>2.6400999999999879</c:v>
                </c:pt>
                <c:pt idx="165">
                  <c:v>2.6500999999999877</c:v>
                </c:pt>
                <c:pt idx="166">
                  <c:v>2.6600999999999875</c:v>
                </c:pt>
                <c:pt idx="167">
                  <c:v>2.6700999999999873</c:v>
                </c:pt>
                <c:pt idx="168">
                  <c:v>2.680099999999987</c:v>
                </c:pt>
                <c:pt idx="169">
                  <c:v>2.6900999999999868</c:v>
                </c:pt>
                <c:pt idx="170">
                  <c:v>2.7000999999999866</c:v>
                </c:pt>
                <c:pt idx="171">
                  <c:v>2.7100999999999864</c:v>
                </c:pt>
                <c:pt idx="172">
                  <c:v>2.7200999999999862</c:v>
                </c:pt>
                <c:pt idx="173">
                  <c:v>2.730099999999986</c:v>
                </c:pt>
                <c:pt idx="174">
                  <c:v>2.7400999999999858</c:v>
                </c:pt>
                <c:pt idx="175">
                  <c:v>2.7500999999999856</c:v>
                </c:pt>
                <c:pt idx="176">
                  <c:v>2.7600999999999853</c:v>
                </c:pt>
                <c:pt idx="177">
                  <c:v>2.7700999999999851</c:v>
                </c:pt>
                <c:pt idx="178">
                  <c:v>2.7800999999999849</c:v>
                </c:pt>
                <c:pt idx="179">
                  <c:v>2.7900999999999847</c:v>
                </c:pt>
                <c:pt idx="180">
                  <c:v>2.8000999999999845</c:v>
                </c:pt>
                <c:pt idx="181">
                  <c:v>2.8100999999999843</c:v>
                </c:pt>
                <c:pt idx="182">
                  <c:v>2.8200999999999841</c:v>
                </c:pt>
                <c:pt idx="183">
                  <c:v>2.8300999999999839</c:v>
                </c:pt>
                <c:pt idx="184">
                  <c:v>2.8400999999999836</c:v>
                </c:pt>
                <c:pt idx="185">
                  <c:v>2.8500999999999834</c:v>
                </c:pt>
                <c:pt idx="186">
                  <c:v>2.8600999999999832</c:v>
                </c:pt>
                <c:pt idx="187">
                  <c:v>2.870099999999983</c:v>
                </c:pt>
                <c:pt idx="188">
                  <c:v>2.8800999999999828</c:v>
                </c:pt>
                <c:pt idx="189">
                  <c:v>2.8900999999999826</c:v>
                </c:pt>
                <c:pt idx="190">
                  <c:v>2.9000999999999824</c:v>
                </c:pt>
                <c:pt idx="191">
                  <c:v>2.9100999999999821</c:v>
                </c:pt>
                <c:pt idx="192">
                  <c:v>2.9200999999999819</c:v>
                </c:pt>
                <c:pt idx="193">
                  <c:v>2.9300999999999817</c:v>
                </c:pt>
                <c:pt idx="194">
                  <c:v>2.9400999999999815</c:v>
                </c:pt>
                <c:pt idx="195">
                  <c:v>2.9500999999999813</c:v>
                </c:pt>
                <c:pt idx="196">
                  <c:v>2.9600999999999811</c:v>
                </c:pt>
                <c:pt idx="197">
                  <c:v>2.9700999999999809</c:v>
                </c:pt>
                <c:pt idx="198">
                  <c:v>2.9800999999999807</c:v>
                </c:pt>
                <c:pt idx="199">
                  <c:v>2.9900999999999804</c:v>
                </c:pt>
                <c:pt idx="200">
                  <c:v>3.0000999999999802</c:v>
                </c:pt>
                <c:pt idx="201">
                  <c:v>3.01009999999998</c:v>
                </c:pt>
                <c:pt idx="202">
                  <c:v>3.0200999999999798</c:v>
                </c:pt>
                <c:pt idx="203">
                  <c:v>3.0300999999999796</c:v>
                </c:pt>
                <c:pt idx="204">
                  <c:v>3.0400999999999794</c:v>
                </c:pt>
                <c:pt idx="205">
                  <c:v>3.0500999999999792</c:v>
                </c:pt>
                <c:pt idx="206">
                  <c:v>3.0600999999999789</c:v>
                </c:pt>
                <c:pt idx="207">
                  <c:v>3.0700999999999787</c:v>
                </c:pt>
                <c:pt idx="208">
                  <c:v>3.0800999999999785</c:v>
                </c:pt>
                <c:pt idx="209">
                  <c:v>3.0900999999999783</c:v>
                </c:pt>
                <c:pt idx="210">
                  <c:v>3.1000999999999781</c:v>
                </c:pt>
                <c:pt idx="211">
                  <c:v>3.1100999999999779</c:v>
                </c:pt>
                <c:pt idx="212">
                  <c:v>3.1200999999999777</c:v>
                </c:pt>
                <c:pt idx="213">
                  <c:v>3.1300999999999775</c:v>
                </c:pt>
                <c:pt idx="214">
                  <c:v>3.1400999999999772</c:v>
                </c:pt>
                <c:pt idx="215">
                  <c:v>3.150099999999977</c:v>
                </c:pt>
                <c:pt idx="216">
                  <c:v>3.1600999999999768</c:v>
                </c:pt>
                <c:pt idx="217">
                  <c:v>3.1700999999999766</c:v>
                </c:pt>
                <c:pt idx="218">
                  <c:v>3.1800999999999764</c:v>
                </c:pt>
                <c:pt idx="219">
                  <c:v>3.1900999999999762</c:v>
                </c:pt>
                <c:pt idx="220">
                  <c:v>3.200099999999976</c:v>
                </c:pt>
                <c:pt idx="221">
                  <c:v>3.2100999999999758</c:v>
                </c:pt>
                <c:pt idx="222">
                  <c:v>3.2200999999999755</c:v>
                </c:pt>
                <c:pt idx="223">
                  <c:v>3.2300999999999753</c:v>
                </c:pt>
                <c:pt idx="224">
                  <c:v>3.2400999999999751</c:v>
                </c:pt>
                <c:pt idx="225">
                  <c:v>3.2500999999999749</c:v>
                </c:pt>
                <c:pt idx="226">
                  <c:v>3.2600999999999747</c:v>
                </c:pt>
                <c:pt idx="227">
                  <c:v>3.2700999999999745</c:v>
                </c:pt>
                <c:pt idx="228">
                  <c:v>3.2800999999999743</c:v>
                </c:pt>
                <c:pt idx="229">
                  <c:v>3.290099999999974</c:v>
                </c:pt>
                <c:pt idx="230">
                  <c:v>3.3000999999999738</c:v>
                </c:pt>
                <c:pt idx="231">
                  <c:v>3.3100999999999736</c:v>
                </c:pt>
                <c:pt idx="232">
                  <c:v>3.3200999999999734</c:v>
                </c:pt>
                <c:pt idx="233">
                  <c:v>3.3300999999999732</c:v>
                </c:pt>
                <c:pt idx="234">
                  <c:v>3.340099999999973</c:v>
                </c:pt>
                <c:pt idx="235">
                  <c:v>3.3500999999999728</c:v>
                </c:pt>
                <c:pt idx="236">
                  <c:v>3.3600999999999726</c:v>
                </c:pt>
                <c:pt idx="237">
                  <c:v>3.3700999999999723</c:v>
                </c:pt>
                <c:pt idx="238">
                  <c:v>3.3800999999999721</c:v>
                </c:pt>
                <c:pt idx="239">
                  <c:v>3.3900999999999719</c:v>
                </c:pt>
                <c:pt idx="240">
                  <c:v>3.4000999999999717</c:v>
                </c:pt>
                <c:pt idx="241">
                  <c:v>3.4100999999999715</c:v>
                </c:pt>
                <c:pt idx="242">
                  <c:v>3.4200999999999713</c:v>
                </c:pt>
                <c:pt idx="243">
                  <c:v>3.4300999999999711</c:v>
                </c:pt>
                <c:pt idx="244">
                  <c:v>3.4400999999999708</c:v>
                </c:pt>
                <c:pt idx="245">
                  <c:v>3.4500999999999706</c:v>
                </c:pt>
                <c:pt idx="246">
                  <c:v>3.4600999999999704</c:v>
                </c:pt>
                <c:pt idx="247">
                  <c:v>3.4700999999999702</c:v>
                </c:pt>
                <c:pt idx="248">
                  <c:v>3.48009999999997</c:v>
                </c:pt>
                <c:pt idx="249">
                  <c:v>3.4900999999999698</c:v>
                </c:pt>
                <c:pt idx="250">
                  <c:v>3.5000999999999696</c:v>
                </c:pt>
                <c:pt idx="251">
                  <c:v>3.5100999999999694</c:v>
                </c:pt>
                <c:pt idx="252">
                  <c:v>3.5200999999999691</c:v>
                </c:pt>
                <c:pt idx="253">
                  <c:v>3.5300999999999689</c:v>
                </c:pt>
                <c:pt idx="254">
                  <c:v>3.5400999999999687</c:v>
                </c:pt>
                <c:pt idx="255">
                  <c:v>3.5500999999999685</c:v>
                </c:pt>
                <c:pt idx="256">
                  <c:v>3.5600999999999683</c:v>
                </c:pt>
                <c:pt idx="257">
                  <c:v>3.5700999999999681</c:v>
                </c:pt>
                <c:pt idx="258">
                  <c:v>3.5800999999999679</c:v>
                </c:pt>
                <c:pt idx="259">
                  <c:v>3.5900999999999677</c:v>
                </c:pt>
                <c:pt idx="260">
                  <c:v>3.6000999999999674</c:v>
                </c:pt>
                <c:pt idx="261">
                  <c:v>3.6100999999999672</c:v>
                </c:pt>
                <c:pt idx="262">
                  <c:v>3.620099999999967</c:v>
                </c:pt>
                <c:pt idx="263">
                  <c:v>3.6300999999999668</c:v>
                </c:pt>
                <c:pt idx="264">
                  <c:v>3.6400999999999666</c:v>
                </c:pt>
                <c:pt idx="265">
                  <c:v>3.6500999999999664</c:v>
                </c:pt>
                <c:pt idx="266">
                  <c:v>3.6600999999999662</c:v>
                </c:pt>
                <c:pt idx="267">
                  <c:v>3.6700999999999659</c:v>
                </c:pt>
                <c:pt idx="268">
                  <c:v>3.6800999999999657</c:v>
                </c:pt>
                <c:pt idx="269">
                  <c:v>3.6900999999999655</c:v>
                </c:pt>
                <c:pt idx="270">
                  <c:v>3.7000999999999653</c:v>
                </c:pt>
                <c:pt idx="271">
                  <c:v>3.7100999999999651</c:v>
                </c:pt>
                <c:pt idx="272">
                  <c:v>3.7200999999999649</c:v>
                </c:pt>
                <c:pt idx="273">
                  <c:v>3.7300999999999647</c:v>
                </c:pt>
                <c:pt idx="274">
                  <c:v>3.7400999999999645</c:v>
                </c:pt>
                <c:pt idx="275">
                  <c:v>3.7500999999999642</c:v>
                </c:pt>
                <c:pt idx="276">
                  <c:v>3.760099999999964</c:v>
                </c:pt>
                <c:pt idx="277">
                  <c:v>3.7700999999999638</c:v>
                </c:pt>
                <c:pt idx="278">
                  <c:v>3.7800999999999636</c:v>
                </c:pt>
                <c:pt idx="279">
                  <c:v>3.7900999999999634</c:v>
                </c:pt>
                <c:pt idx="280">
                  <c:v>3.8000999999999632</c:v>
                </c:pt>
                <c:pt idx="281">
                  <c:v>3.810099999999963</c:v>
                </c:pt>
                <c:pt idx="282">
                  <c:v>3.8200999999999627</c:v>
                </c:pt>
                <c:pt idx="283">
                  <c:v>3.8300999999999625</c:v>
                </c:pt>
                <c:pt idx="284">
                  <c:v>3.8400999999999623</c:v>
                </c:pt>
                <c:pt idx="285">
                  <c:v>3.8500999999999621</c:v>
                </c:pt>
                <c:pt idx="286">
                  <c:v>3.8600999999999619</c:v>
                </c:pt>
                <c:pt idx="287">
                  <c:v>3.8700999999999617</c:v>
                </c:pt>
                <c:pt idx="288">
                  <c:v>3.8800999999999615</c:v>
                </c:pt>
                <c:pt idx="289">
                  <c:v>3.8900999999999613</c:v>
                </c:pt>
                <c:pt idx="290">
                  <c:v>3.900099999999961</c:v>
                </c:pt>
                <c:pt idx="291">
                  <c:v>3.9100999999999608</c:v>
                </c:pt>
                <c:pt idx="292">
                  <c:v>3.9200999999999606</c:v>
                </c:pt>
                <c:pt idx="293">
                  <c:v>3.9300999999999604</c:v>
                </c:pt>
                <c:pt idx="294">
                  <c:v>3.9400999999999602</c:v>
                </c:pt>
                <c:pt idx="295">
                  <c:v>3.95009999999996</c:v>
                </c:pt>
                <c:pt idx="296">
                  <c:v>3.9600999999999598</c:v>
                </c:pt>
                <c:pt idx="297">
                  <c:v>3.9700999999999596</c:v>
                </c:pt>
                <c:pt idx="298">
                  <c:v>3.9800999999999593</c:v>
                </c:pt>
                <c:pt idx="299">
                  <c:v>3.9900999999999591</c:v>
                </c:pt>
                <c:pt idx="300">
                  <c:v>4.0000999999999589</c:v>
                </c:pt>
                <c:pt idx="301">
                  <c:v>4.0100999999999587</c:v>
                </c:pt>
                <c:pt idx="302">
                  <c:v>4.0200999999999585</c:v>
                </c:pt>
                <c:pt idx="303">
                  <c:v>4.0300999999999583</c:v>
                </c:pt>
                <c:pt idx="304">
                  <c:v>4.0400999999999581</c:v>
                </c:pt>
                <c:pt idx="305">
                  <c:v>4.0500999999999578</c:v>
                </c:pt>
                <c:pt idx="306">
                  <c:v>4.0600999999999576</c:v>
                </c:pt>
                <c:pt idx="307">
                  <c:v>4.0700999999999574</c:v>
                </c:pt>
                <c:pt idx="308">
                  <c:v>4.0800999999999572</c:v>
                </c:pt>
                <c:pt idx="309">
                  <c:v>4.090099999999957</c:v>
                </c:pt>
                <c:pt idx="310">
                  <c:v>4.1000999999999568</c:v>
                </c:pt>
                <c:pt idx="311">
                  <c:v>4.1100999999999566</c:v>
                </c:pt>
                <c:pt idx="312">
                  <c:v>4.1200999999999564</c:v>
                </c:pt>
                <c:pt idx="313">
                  <c:v>4.1300999999999561</c:v>
                </c:pt>
                <c:pt idx="314">
                  <c:v>4.1400999999999559</c:v>
                </c:pt>
                <c:pt idx="315">
                  <c:v>4.1500999999999557</c:v>
                </c:pt>
                <c:pt idx="316">
                  <c:v>4.1600999999999555</c:v>
                </c:pt>
                <c:pt idx="317">
                  <c:v>4.1700999999999553</c:v>
                </c:pt>
                <c:pt idx="318">
                  <c:v>4.1800999999999551</c:v>
                </c:pt>
                <c:pt idx="319">
                  <c:v>4.1900999999999549</c:v>
                </c:pt>
                <c:pt idx="320">
                  <c:v>4.2000999999999546</c:v>
                </c:pt>
                <c:pt idx="321">
                  <c:v>4.2100999999999544</c:v>
                </c:pt>
                <c:pt idx="322">
                  <c:v>4.2200999999999542</c:v>
                </c:pt>
                <c:pt idx="323">
                  <c:v>4.230099999999954</c:v>
                </c:pt>
                <c:pt idx="324">
                  <c:v>4.2400999999999538</c:v>
                </c:pt>
                <c:pt idx="325">
                  <c:v>4.2500999999999536</c:v>
                </c:pt>
                <c:pt idx="326">
                  <c:v>4.2600999999999534</c:v>
                </c:pt>
                <c:pt idx="327">
                  <c:v>4.2700999999999532</c:v>
                </c:pt>
                <c:pt idx="328">
                  <c:v>4.2800999999999529</c:v>
                </c:pt>
                <c:pt idx="329">
                  <c:v>4.2900999999999527</c:v>
                </c:pt>
                <c:pt idx="330">
                  <c:v>4.3000999999999525</c:v>
                </c:pt>
                <c:pt idx="331">
                  <c:v>4.3100999999999523</c:v>
                </c:pt>
                <c:pt idx="332">
                  <c:v>4.3200999999999521</c:v>
                </c:pt>
                <c:pt idx="333">
                  <c:v>4.3300999999999519</c:v>
                </c:pt>
                <c:pt idx="334">
                  <c:v>4.3400999999999517</c:v>
                </c:pt>
                <c:pt idx="335">
                  <c:v>4.3500999999999515</c:v>
                </c:pt>
                <c:pt idx="336">
                  <c:v>4.3600999999999512</c:v>
                </c:pt>
                <c:pt idx="337">
                  <c:v>4.370099999999951</c:v>
                </c:pt>
                <c:pt idx="338">
                  <c:v>4.3800999999999508</c:v>
                </c:pt>
                <c:pt idx="339">
                  <c:v>4.3900999999999506</c:v>
                </c:pt>
                <c:pt idx="340">
                  <c:v>4.4000999999999504</c:v>
                </c:pt>
                <c:pt idx="341">
                  <c:v>4.4100999999999502</c:v>
                </c:pt>
                <c:pt idx="342">
                  <c:v>4.42009999999995</c:v>
                </c:pt>
                <c:pt idx="343">
                  <c:v>4.4300999999999497</c:v>
                </c:pt>
                <c:pt idx="344">
                  <c:v>4.4400999999999495</c:v>
                </c:pt>
                <c:pt idx="345">
                  <c:v>4.4500999999999493</c:v>
                </c:pt>
                <c:pt idx="346">
                  <c:v>4.4600999999999491</c:v>
                </c:pt>
                <c:pt idx="347">
                  <c:v>4.4700999999999489</c:v>
                </c:pt>
                <c:pt idx="348">
                  <c:v>4.4800999999999487</c:v>
                </c:pt>
                <c:pt idx="349">
                  <c:v>4.4900999999999485</c:v>
                </c:pt>
                <c:pt idx="350">
                  <c:v>4.5000999999999483</c:v>
                </c:pt>
                <c:pt idx="351">
                  <c:v>4.510099999999948</c:v>
                </c:pt>
                <c:pt idx="352">
                  <c:v>4.5200999999999478</c:v>
                </c:pt>
                <c:pt idx="353">
                  <c:v>4.5300999999999476</c:v>
                </c:pt>
                <c:pt idx="354">
                  <c:v>4.5400999999999474</c:v>
                </c:pt>
                <c:pt idx="355">
                  <c:v>4.5500999999999472</c:v>
                </c:pt>
                <c:pt idx="356">
                  <c:v>4.560099999999947</c:v>
                </c:pt>
                <c:pt idx="357">
                  <c:v>4.5700999999999468</c:v>
                </c:pt>
                <c:pt idx="358">
                  <c:v>4.5800999999999465</c:v>
                </c:pt>
                <c:pt idx="359">
                  <c:v>4.5900999999999463</c:v>
                </c:pt>
                <c:pt idx="360">
                  <c:v>4.6000999999999461</c:v>
                </c:pt>
                <c:pt idx="361">
                  <c:v>4.6100999999999459</c:v>
                </c:pt>
                <c:pt idx="362">
                  <c:v>4.6200999999999457</c:v>
                </c:pt>
                <c:pt idx="363">
                  <c:v>4.6300999999999455</c:v>
                </c:pt>
                <c:pt idx="364">
                  <c:v>4.6400999999999453</c:v>
                </c:pt>
                <c:pt idx="365">
                  <c:v>4.6500999999999451</c:v>
                </c:pt>
                <c:pt idx="366">
                  <c:v>4.6600999999999448</c:v>
                </c:pt>
                <c:pt idx="367">
                  <c:v>4.6700999999999446</c:v>
                </c:pt>
                <c:pt idx="368">
                  <c:v>4.6800999999999444</c:v>
                </c:pt>
                <c:pt idx="369">
                  <c:v>4.6900999999999442</c:v>
                </c:pt>
                <c:pt idx="370">
                  <c:v>4.700099999999944</c:v>
                </c:pt>
                <c:pt idx="371">
                  <c:v>4.7100999999999438</c:v>
                </c:pt>
                <c:pt idx="372">
                  <c:v>4.7200999999999436</c:v>
                </c:pt>
                <c:pt idx="373">
                  <c:v>4.7300999999999433</c:v>
                </c:pt>
                <c:pt idx="374">
                  <c:v>4.7400999999999431</c:v>
                </c:pt>
                <c:pt idx="375">
                  <c:v>4.7500999999999429</c:v>
                </c:pt>
                <c:pt idx="376">
                  <c:v>4.7600999999999427</c:v>
                </c:pt>
                <c:pt idx="377">
                  <c:v>4.7700999999999425</c:v>
                </c:pt>
                <c:pt idx="378">
                  <c:v>4.7800999999999423</c:v>
                </c:pt>
                <c:pt idx="379">
                  <c:v>4.7900999999999421</c:v>
                </c:pt>
                <c:pt idx="380">
                  <c:v>4.8000999999999419</c:v>
                </c:pt>
                <c:pt idx="381">
                  <c:v>4.8100999999999416</c:v>
                </c:pt>
                <c:pt idx="382">
                  <c:v>4.8200999999999414</c:v>
                </c:pt>
                <c:pt idx="383">
                  <c:v>4.8300999999999412</c:v>
                </c:pt>
                <c:pt idx="384">
                  <c:v>4.840099999999941</c:v>
                </c:pt>
                <c:pt idx="385">
                  <c:v>4.8500999999999408</c:v>
                </c:pt>
                <c:pt idx="386">
                  <c:v>4.8600999999999406</c:v>
                </c:pt>
                <c:pt idx="387">
                  <c:v>4.8700999999999404</c:v>
                </c:pt>
                <c:pt idx="388">
                  <c:v>4.8800999999999402</c:v>
                </c:pt>
                <c:pt idx="389">
                  <c:v>4.8900999999999399</c:v>
                </c:pt>
                <c:pt idx="390">
                  <c:v>4.9000999999999397</c:v>
                </c:pt>
                <c:pt idx="391">
                  <c:v>4.9100999999999395</c:v>
                </c:pt>
                <c:pt idx="392">
                  <c:v>4.9200999999999393</c:v>
                </c:pt>
                <c:pt idx="393">
                  <c:v>4.9300999999999391</c:v>
                </c:pt>
                <c:pt idx="394">
                  <c:v>4.9400999999999389</c:v>
                </c:pt>
                <c:pt idx="395">
                  <c:v>4.9500999999999387</c:v>
                </c:pt>
                <c:pt idx="396">
                  <c:v>4.9600999999999384</c:v>
                </c:pt>
                <c:pt idx="397">
                  <c:v>4.9700999999999382</c:v>
                </c:pt>
                <c:pt idx="398">
                  <c:v>4.980099999999938</c:v>
                </c:pt>
                <c:pt idx="399">
                  <c:v>4.9900999999999378</c:v>
                </c:pt>
                <c:pt idx="400">
                  <c:v>5.0000999999999376</c:v>
                </c:pt>
              </c:numCache>
            </c:numRef>
          </c:xVal>
          <c:yVal>
            <c:numRef>
              <c:f>Credmetrics_Aa!$AQ$2:$AQ$402</c:f>
              <c:numCache>
                <c:formatCode>General</c:formatCode>
                <c:ptCount val="401"/>
                <c:pt idx="0">
                  <c:v>7.2030193310430746E-3</c:v>
                </c:pt>
                <c:pt idx="1">
                  <c:v>8.4437804575415564E-3</c:v>
                </c:pt>
                <c:pt idx="2">
                  <c:v>9.8578288566555008E-3</c:v>
                </c:pt>
                <c:pt idx="3">
                  <c:v>1.1462859085751525E-2</c:v>
                </c:pt>
                <c:pt idx="4">
                  <c:v>1.3277484473035962E-2</c:v>
                </c:pt>
                <c:pt idx="5">
                  <c:v>1.5321179300197234E-2</c:v>
                </c:pt>
                <c:pt idx="6">
                  <c:v>1.7614207684528361E-2</c:v>
                </c:pt>
                <c:pt idx="7">
                  <c:v>2.0177539157516054E-2</c:v>
                </c:pt>
                <c:pt idx="8">
                  <c:v>2.3032751123489379E-2</c:v>
                </c:pt>
                <c:pt idx="9">
                  <c:v>2.6201918571521078E-2</c:v>
                </c:pt>
                <c:pt idx="10">
                  <c:v>2.9707491602978763E-2</c:v>
                </c:pt>
                <c:pt idx="11">
                  <c:v>3.3572161522555648E-2</c:v>
                </c:pt>
                <c:pt idx="12">
                  <c:v>3.7818716418964088E-2</c:v>
                </c:pt>
                <c:pt idx="13">
                  <c:v>4.2469887329603252E-2</c:v>
                </c:pt>
                <c:pt idx="14">
                  <c:v>4.7548186238480346E-2</c:v>
                </c:pt>
                <c:pt idx="15">
                  <c:v>5.3075737295816626E-2</c:v>
                </c:pt>
                <c:pt idx="16">
                  <c:v>5.9074102768761759E-2</c:v>
                </c:pt>
                <c:pt idx="17">
                  <c:v>6.5564105333518502E-2</c:v>
                </c:pt>
                <c:pt idx="18">
                  <c:v>7.2565648398346658E-2</c:v>
                </c:pt>
                <c:pt idx="19">
                  <c:v>8.0097536203230735E-2</c:v>
                </c:pt>
                <c:pt idx="20">
                  <c:v>8.8177295474710968E-2</c:v>
                </c:pt>
                <c:pt idx="21">
                  <c:v>9.6821000423190001E-2</c:v>
                </c:pt>
                <c:pt idx="22">
                  <c:v>0.10604310285504655</c:v>
                </c:pt>
                <c:pt idx="23">
                  <c:v>0.11585626913362511</c:v>
                </c:pt>
                <c:pt idx="24">
                  <c:v>0.12627122566251456</c:v>
                </c:pt>
                <c:pt idx="25">
                  <c:v>0.13729661448271224</c:v>
                </c:pt>
                <c:pt idx="26">
                  <c:v>0.14893886047385005</c:v>
                </c:pt>
                <c:pt idx="27">
                  <c:v>0.16120205153042919</c:v>
                </c:pt>
                <c:pt idx="28">
                  <c:v>0.17408783294903821</c:v>
                </c:pt>
                <c:pt idx="29">
                  <c:v>0.18759531711401373</c:v>
                </c:pt>
                <c:pt idx="30">
                  <c:v>0.20172100940931104</c:v>
                </c:pt>
                <c:pt idx="31">
                  <c:v>0.21645875111592508</c:v>
                </c:pt>
                <c:pt idx="32">
                  <c:v>0.23179967987951661</c:v>
                </c:pt>
                <c:pt idx="33">
                  <c:v>0.24773220815444752</c:v>
                </c:pt>
                <c:pt idx="34">
                  <c:v>0.26424201985063567</c:v>
                </c:pt>
                <c:pt idx="35">
                  <c:v>0.28131208523088519</c:v>
                </c:pt>
                <c:pt idx="36">
                  <c:v>0.29892269393085114</c:v>
                </c:pt>
                <c:pt idx="37">
                  <c:v>0.31705150580368174</c:v>
                </c:pt>
                <c:pt idx="38">
                  <c:v>0.33567361912856858</c:v>
                </c:pt>
                <c:pt idx="39">
                  <c:v>0.3547616555686669</c:v>
                </c:pt>
                <c:pt idx="40">
                  <c:v>0.37428586112067364</c:v>
                </c:pt>
                <c:pt idx="41">
                  <c:v>0.39421422216707652</c:v>
                </c:pt>
                <c:pt idx="42">
                  <c:v>0.41451259562382259</c:v>
                </c:pt>
                <c:pt idx="43">
                  <c:v>0.43514485207176601</c:v>
                </c:pt>
                <c:pt idx="44">
                  <c:v>0.4560730306703823</c:v>
                </c:pt>
                <c:pt idx="45">
                  <c:v>0.47725750457730887</c:v>
                </c:pt>
                <c:pt idx="46">
                  <c:v>0.49865715553750478</c:v>
                </c:pt>
                <c:pt idx="47">
                  <c:v>0.52022955626119427</c:v>
                </c:pt>
                <c:pt idx="48">
                  <c:v>0.54193115918013557</c:v>
                </c:pt>
                <c:pt idx="49">
                  <c:v>0.56371749015672057</c:v>
                </c:pt>
                <c:pt idx="50">
                  <c:v>0.5855433457194924</c:v>
                </c:pt>
                <c:pt idx="51">
                  <c:v>0.60736299241117664</c:v>
                </c:pt>
                <c:pt idx="52">
                  <c:v>0.62913036686049206</c:v>
                </c:pt>
                <c:pt idx="53">
                  <c:v>0.65079927522593783</c:v>
                </c:pt>
                <c:pt idx="54">
                  <c:v>0.67232359070748338</c:v>
                </c:pt>
                <c:pt idx="55">
                  <c:v>0.69365744787957384</c:v>
                </c:pt>
                <c:pt idx="56">
                  <c:v>0.71475543266500097</c:v>
                </c:pt>
                <c:pt idx="57">
                  <c:v>0.73557276684288952</c:v>
                </c:pt>
                <c:pt idx="58">
                  <c:v>0.75606548606414237</c:v>
                </c:pt>
                <c:pt idx="59">
                  <c:v>0.77619061043305349</c:v>
                </c:pt>
                <c:pt idx="60">
                  <c:v>0.79590630680331487</c:v>
                </c:pt>
                <c:pt idx="61">
                  <c:v>0.81517204202921623</c:v>
                </c:pt>
                <c:pt idx="62">
                  <c:v>0.83394872650738616</c:v>
                </c:pt>
                <c:pt idx="63">
                  <c:v>0.85219884743997598</c:v>
                </c:pt>
                <c:pt idx="64">
                  <c:v>0.86988659134576107</c:v>
                </c:pt>
                <c:pt idx="65">
                  <c:v>0.88697795544033886</c:v>
                </c:pt>
                <c:pt idx="66">
                  <c:v>0.90344084759963583</c:v>
                </c:pt>
                <c:pt idx="67">
                  <c:v>0.91924517471152456</c:v>
                </c:pt>
                <c:pt idx="68">
                  <c:v>0.9343629193078401</c:v>
                </c:pt>
                <c:pt idx="69">
                  <c:v>0.94876820445286636</c:v>
                </c:pt>
                <c:pt idx="70">
                  <c:v>0.96243734694392646</c:v>
                </c:pt>
                <c:pt idx="71">
                  <c:v>0.97534889895460886</c:v>
                </c:pt>
                <c:pt idx="72">
                  <c:v>0.98748367832105011</c:v>
                </c:pt>
                <c:pt idx="73">
                  <c:v>0.99882478773625172</c:v>
                </c:pt>
                <c:pt idx="74">
                  <c:v>1.0093576231764558</c:v>
                </c:pt>
                <c:pt idx="75">
                  <c:v>1.0190698719369693</c:v>
                </c:pt>
                <c:pt idx="76">
                  <c:v>1.0279515007024234</c:v>
                </c:pt>
                <c:pt idx="77">
                  <c:v>1.0359947341182887</c:v>
                </c:pt>
                <c:pt idx="78">
                  <c:v>1.0431940243665119</c:v>
                </c:pt>
                <c:pt idx="79">
                  <c:v>1.049546012278572</c:v>
                </c:pt>
                <c:pt idx="80">
                  <c:v>1.055049480544072</c:v>
                </c:pt>
                <c:pt idx="81">
                  <c:v>1.0597052995925018</c:v>
                </c:pt>
                <c:pt idx="82">
                  <c:v>1.0635163667400962</c:v>
                </c:pt>
                <c:pt idx="83">
                  <c:v>1.0664875392031081</c:v>
                </c:pt>
                <c:pt idx="84">
                  <c:v>1.0686255615835194</c:v>
                </c:pt>
                <c:pt idx="85">
                  <c:v>1.0699389884335326</c:v>
                </c:pt>
                <c:pt idx="86">
                  <c:v>1.0704381025014007</c:v>
                </c:pt>
                <c:pt idx="87">
                  <c:v>1.0701348292536035</c:v>
                </c:pt>
                <c:pt idx="88">
                  <c:v>1.0690426482573481</c:v>
                </c:pt>
                <c:pt idx="89">
                  <c:v>1.0671765019932173</c:v>
                </c:pt>
                <c:pt idx="90">
                  <c:v>1.064552702650797</c:v>
                </c:pt>
                <c:pt idx="91">
                  <c:v>1.0611888374406571</c:v>
                </c:pt>
                <c:pt idx="92">
                  <c:v>1.0571036729344161</c:v>
                </c:pt>
                <c:pt idx="93">
                  <c:v>1.0523170589210935</c:v>
                </c:pt>
                <c:pt idx="94">
                  <c:v>1.0468498322429165</c:v>
                </c:pt>
                <c:pt idx="95">
                  <c:v>1.0407237210473759</c:v>
                </c:pt>
                <c:pt idx="96">
                  <c:v>1.033961249865017</c:v>
                </c:pt>
                <c:pt idx="97">
                  <c:v>1.0265856458943765</c:v>
                </c:pt>
                <c:pt idx="98">
                  <c:v>1.0186207468469288</c:v>
                </c:pt>
                <c:pt idx="99">
                  <c:v>1.0100909106761171</c:v>
                </c:pt>
                <c:pt idx="100">
                  <c:v>1.0010209274857058</c:v>
                </c:pt>
                <c:pt idx="101">
                  <c:v>0.99143593388402118</c:v>
                </c:pt>
                <c:pt idx="102">
                  <c:v>0.98136133002232828</c:v>
                </c:pt>
                <c:pt idx="103">
                  <c:v>0.97082269952776268</c:v>
                </c:pt>
                <c:pt idx="104">
                  <c:v>0.9598457325140809</c:v>
                </c:pt>
                <c:pt idx="105">
                  <c:v>0.94845615182710485</c:v>
                </c:pt>
                <c:pt idx="106">
                  <c:v>0.93667964265625014</c:v>
                </c:pt>
                <c:pt idx="107">
                  <c:v>0.92454178561904043</c:v>
                </c:pt>
                <c:pt idx="108">
                  <c:v>0.91206799340209677</c:v>
                </c:pt>
                <c:pt idx="109">
                  <c:v>0.89928345101980711</c:v>
                </c:pt>
                <c:pt idx="110">
                  <c:v>0.88621305973083342</c:v>
                </c:pt>
                <c:pt idx="111">
                  <c:v>0.87288138463275078</c:v>
                </c:pt>
                <c:pt idx="112">
                  <c:v>0.85931260593658032</c:v>
                </c:pt>
                <c:pt idx="113">
                  <c:v>0.8455304739056686</c:v>
                </c:pt>
                <c:pt idx="114">
                  <c:v>0.83155826742740713</c:v>
                </c:pt>
                <c:pt idx="115">
                  <c:v>0.81741875617157533</c:v>
                </c:pt>
                <c:pt idx="116">
                  <c:v>0.80313416627568512</c:v>
                </c:pt>
                <c:pt idx="117">
                  <c:v>0.78872614948555031</c:v>
                </c:pt>
                <c:pt idx="118">
                  <c:v>0.77421575566839163</c:v>
                </c:pt>
                <c:pt idx="119">
                  <c:v>0.75962340860608513</c:v>
                </c:pt>
                <c:pt idx="120">
                  <c:v>0.74496888496759794</c:v>
                </c:pt>
                <c:pt idx="121">
                  <c:v>0.73027129635227694</c:v>
                </c:pt>
                <c:pt idx="122">
                  <c:v>0.7155490742892836</c:v>
                </c:pt>
                <c:pt idx="123">
                  <c:v>0.70081995807320407</c:v>
                </c:pt>
                <c:pt idx="124">
                  <c:v>0.6861009853115142</c:v>
                </c:pt>
                <c:pt idx="125">
                  <c:v>0.6714084850562162</c:v>
                </c:pt>
                <c:pt idx="126">
                  <c:v>0.65675807338943426</c:v>
                </c:pt>
                <c:pt idx="127">
                  <c:v>0.64216465133107015</c:v>
                </c:pt>
                <c:pt idx="128">
                  <c:v>0.62764240493568046</c:v>
                </c:pt>
                <c:pt idx="129">
                  <c:v>0.6132048074455364</c:v>
                </c:pt>
                <c:pt idx="130">
                  <c:v>0.59886462336723145</c:v>
                </c:pt>
                <c:pt idx="131">
                  <c:v>0.5846339143402608</c:v>
                </c:pt>
                <c:pt idx="132">
                  <c:v>0.57052404666755518</c:v>
                </c:pt>
                <c:pt idx="133">
                  <c:v>0.55654570038003259</c:v>
                </c:pt>
                <c:pt idx="134">
                  <c:v>0.54270887970974269</c:v>
                </c:pt>
                <c:pt idx="135">
                  <c:v>0.52902292484908653</c:v>
                </c:pt>
                <c:pt idx="136">
                  <c:v>0.51549652487684916</c:v>
                </c:pt>
                <c:pt idx="137">
                  <c:v>0.5021377317353477</c:v>
                </c:pt>
                <c:pt idx="138">
                  <c:v>0.48895397514680367</c:v>
                </c:pt>
                <c:pt idx="139">
                  <c:v>0.47595207836109754</c:v>
                </c:pt>
                <c:pt idx="140">
                  <c:v>0.46313827463127166</c:v>
                </c:pt>
                <c:pt idx="141">
                  <c:v>0.45051822431751359</c:v>
                </c:pt>
                <c:pt idx="142">
                  <c:v>0.43809703252482757</c:v>
                </c:pt>
                <c:pt idx="143">
                  <c:v>0.42587926718414976</c:v>
                </c:pt>
                <c:pt idx="144">
                  <c:v>0.41386897749126839</c:v>
                </c:pt>
                <c:pt idx="145">
                  <c:v>0.40206971262253655</c:v>
                </c:pt>
                <c:pt idx="146">
                  <c:v>0.39048454065099053</c:v>
                </c:pt>
                <c:pt idx="147">
                  <c:v>0.37911606759109018</c:v>
                </c:pt>
                <c:pt idx="148">
                  <c:v>0.36796645650484805</c:v>
                </c:pt>
                <c:pt idx="149">
                  <c:v>0.35703744660662401</c:v>
                </c:pt>
                <c:pt idx="150">
                  <c:v>0.34633037230826408</c:v>
                </c:pt>
                <c:pt idx="151">
                  <c:v>0.33584618215059198</c:v>
                </c:pt>
                <c:pt idx="152">
                  <c:v>0.32558545757148233</c:v>
                </c:pt>
                <c:pt idx="153">
                  <c:v>0.31554843146483802</c:v>
                </c:pt>
                <c:pt idx="154">
                  <c:v>0.30573500648876784</c:v>
                </c:pt>
                <c:pt idx="155">
                  <c:v>0.29614477308510978</c:v>
                </c:pt>
                <c:pt idx="156">
                  <c:v>0.2867770271761223</c:v>
                </c:pt>
                <c:pt idx="157">
                  <c:v>0.27763078750773768</c:v>
                </c:pt>
                <c:pt idx="158">
                  <c:v>0.26870481261215506</c:v>
                </c:pt>
                <c:pt idx="159">
                  <c:v>0.25999761736580668</c:v>
                </c:pt>
                <c:pt idx="160">
                  <c:v>0.2515074891218147</c:v>
                </c:pt>
                <c:pt idx="161">
                  <c:v>0.24323250339899291</c:v>
                </c:pt>
                <c:pt idx="162">
                  <c:v>0.23517053911222657</c:v>
                </c:pt>
                <c:pt idx="163">
                  <c:v>0.22731929333167719</c:v>
                </c:pt>
                <c:pt idx="164">
                  <c:v>0.21967629556073712</c:v>
                </c:pt>
                <c:pt idx="165">
                  <c:v>0.21223892152495893</c:v>
                </c:pt>
                <c:pt idx="166">
                  <c:v>0.20500440646636423</c:v>
                </c:pt>
                <c:pt idx="167">
                  <c:v>0.19796985793954003</c:v>
                </c:pt>
                <c:pt idx="168">
                  <c:v>0.19113226810781164</c:v>
                </c:pt>
                <c:pt idx="169">
                  <c:v>0.18448852553951967</c:v>
                </c:pt>
                <c:pt idx="170">
                  <c:v>0.17803542650601756</c:v>
                </c:pt>
                <c:pt idx="171">
                  <c:v>0.17176968578448609</c:v>
                </c:pt>
                <c:pt idx="172">
                  <c:v>0.16568794696999786</c:v>
                </c:pt>
                <c:pt idx="173">
                  <c:v>0.15978679230249079</c:v>
                </c:pt>
                <c:pt idx="174">
                  <c:v>0.15406275201541292</c:v>
                </c:pt>
                <c:pt idx="175">
                  <c:v>0.14851231321379976</c:v>
                </c:pt>
                <c:pt idx="176">
                  <c:v>0.14313192829043131</c:v>
                </c:pt>
                <c:pt idx="177">
                  <c:v>0.1379180228895108</c:v>
                </c:pt>
                <c:pt idx="178">
                  <c:v>0.13286700342799346</c:v>
                </c:pt>
                <c:pt idx="179">
                  <c:v>0.12797526418530616</c:v>
                </c:pt>
                <c:pt idx="180">
                  <c:v>0.12323919397271434</c:v>
                </c:pt>
                <c:pt idx="181">
                  <c:v>0.11865518239402369</c:v>
                </c:pt>
                <c:pt idx="182">
                  <c:v>0.11421962570968745</c:v>
                </c:pt>
                <c:pt idx="183">
                  <c:v>0.10992893231666405</c:v>
                </c:pt>
                <c:pt idx="184">
                  <c:v>0.10577952785660689</c:v>
                </c:pt>
                <c:pt idx="185">
                  <c:v>0.10176785996514109</c:v>
                </c:pt>
                <c:pt idx="186">
                  <c:v>9.7890402675080646E-2</c:v>
                </c:pt>
                <c:pt idx="187">
                  <c:v>9.4143660486511391E-2</c:v>
                </c:pt>
                <c:pt idx="188">
                  <c:v>9.052417211666712E-2</c:v>
                </c:pt>
                <c:pt idx="189">
                  <c:v>8.7028513942497096E-2</c:v>
                </c:pt>
                <c:pt idx="190">
                  <c:v>8.365330314875187E-2</c:v>
                </c:pt>
                <c:pt idx="191">
                  <c:v>8.0395200594301136E-2</c:v>
                </c:pt>
                <c:pt idx="192">
                  <c:v>7.7250913409256466E-2</c:v>
                </c:pt>
                <c:pt idx="193">
                  <c:v>7.4217197335299995E-2</c:v>
                </c:pt>
                <c:pt idx="194">
                  <c:v>7.1290858821420514E-2</c:v>
                </c:pt>
                <c:pt idx="195">
                  <c:v>6.8468756887036658E-2</c:v>
                </c:pt>
                <c:pt idx="196">
                  <c:v>6.5747804764239859E-2</c:v>
                </c:pt>
                <c:pt idx="197">
                  <c:v>6.3124971330634841E-2</c:v>
                </c:pt>
                <c:pt idx="198">
                  <c:v>6.0597282343969557E-2</c:v>
                </c:pt>
                <c:pt idx="199">
                  <c:v>5.8161821489464534E-2</c:v>
                </c:pt>
                <c:pt idx="200">
                  <c:v>5.5815731250440093E-2</c:v>
                </c:pt>
                <c:pt idx="201">
                  <c:v>5.3556213612538435E-2</c:v>
                </c:pt>
                <c:pt idx="202">
                  <c:v>5.1380530611508768E-2</c:v>
                </c:pt>
                <c:pt idx="203">
                  <c:v>4.9286004734208536E-2</c:v>
                </c:pt>
                <c:pt idx="204">
                  <c:v>4.7270019182138641E-2</c:v>
                </c:pt>
                <c:pt idx="205">
                  <c:v>4.5330018006504269E-2</c:v>
                </c:pt>
                <c:pt idx="206">
                  <c:v>4.3463506123457722E-2</c:v>
                </c:pt>
                <c:pt idx="207">
                  <c:v>4.1668049217849314E-2</c:v>
                </c:pt>
                <c:pt idx="208">
                  <c:v>3.9941273543483174E-2</c:v>
                </c:pt>
                <c:pt idx="209">
                  <c:v>3.8280865627542085E-2</c:v>
                </c:pt>
                <c:pt idx="210">
                  <c:v>3.6684571886524624E-2</c:v>
                </c:pt>
                <c:pt idx="211">
                  <c:v>3.5150198160714588E-2</c:v>
                </c:pt>
                <c:pt idx="212">
                  <c:v>3.3675609173886359E-2</c:v>
                </c:pt>
                <c:pt idx="213">
                  <c:v>3.2258727924638034E-2</c:v>
                </c:pt>
                <c:pt idx="214">
                  <c:v>3.0897535015441513E-2</c:v>
                </c:pt>
                <c:pt idx="215">
                  <c:v>2.9590067925197378E-2</c:v>
                </c:pt>
                <c:pt idx="216">
                  <c:v>2.8334420230792086E-2</c:v>
                </c:pt>
                <c:pt idx="217">
                  <c:v>2.7128740782870999E-2</c:v>
                </c:pt>
                <c:pt idx="218">
                  <c:v>2.5971232840763425E-2</c:v>
                </c:pt>
                <c:pt idx="219">
                  <c:v>2.4860153171226876E-2</c:v>
                </c:pt>
                <c:pt idx="220">
                  <c:v>2.3793811115418517E-2</c:v>
                </c:pt>
                <c:pt idx="221">
                  <c:v>2.2770567628247085E-2</c:v>
                </c:pt>
                <c:pt idx="222">
                  <c:v>2.1788834294016474E-2</c:v>
                </c:pt>
                <c:pt idx="223">
                  <c:v>2.0847072322036208E-2</c:v>
                </c:pt>
                <c:pt idx="224">
                  <c:v>1.9943791525644985E-2</c:v>
                </c:pt>
                <c:pt idx="225">
                  <c:v>1.9077549287878633E-2</c:v>
                </c:pt>
                <c:pt idx="226">
                  <c:v>1.8246949516799216E-2</c:v>
                </c:pt>
                <c:pt idx="227">
                  <c:v>1.745064159330429E-2</c:v>
                </c:pt>
                <c:pt idx="228">
                  <c:v>1.6687319314039006E-2</c:v>
                </c:pt>
                <c:pt idx="229">
                  <c:v>1.5955719831849815E-2</c:v>
                </c:pt>
                <c:pt idx="230">
                  <c:v>1.5254622596042284E-2</c:v>
                </c:pt>
                <c:pt idx="231">
                  <c:v>1.4582848294533931E-2</c:v>
                </c:pt>
                <c:pt idx="232">
                  <c:v>1.393925779983445E-2</c:v>
                </c:pt>
                <c:pt idx="233">
                  <c:v>1.332275112063085E-2</c:v>
                </c:pt>
                <c:pt idx="234">
                  <c:v>1.2732266360608481E-2</c:v>
                </c:pt>
                <c:pt idx="235">
                  <c:v>1.2166778686000799E-2</c:v>
                </c:pt>
                <c:pt idx="236">
                  <c:v>1.16252993032293E-2</c:v>
                </c:pt>
                <c:pt idx="237">
                  <c:v>1.1106874447868949E-2</c:v>
                </c:pt>
                <c:pt idx="238">
                  <c:v>1.0610584386057643E-2</c:v>
                </c:pt>
                <c:pt idx="239">
                  <c:v>1.0135542429355913E-2</c:v>
                </c:pt>
                <c:pt idx="240">
                  <c:v>9.6808939639575521E-3</c:v>
                </c:pt>
                <c:pt idx="241">
                  <c:v>9.2458154950530412E-3</c:v>
                </c:pt>
                <c:pt idx="242">
                  <c:v>8.8295137070536055E-3</c:v>
                </c:pt>
                <c:pt idx="243">
                  <c:v>8.4312245402962654E-3</c:v>
                </c:pt>
                <c:pt idx="244">
                  <c:v>8.050212284767452E-3</c:v>
                </c:pt>
                <c:pt idx="245">
                  <c:v>7.6857686913055093E-3</c:v>
                </c:pt>
                <c:pt idx="246">
                  <c:v>7.3372121006702014E-3</c:v>
                </c:pt>
                <c:pt idx="247">
                  <c:v>7.0038865907996765E-3</c:v>
                </c:pt>
                <c:pt idx="248">
                  <c:v>6.6851611425121932E-3</c:v>
                </c:pt>
                <c:pt idx="249">
                  <c:v>6.3804288238518171E-3</c:v>
                </c:pt>
                <c:pt idx="250">
                  <c:v>6.0891059932217393E-3</c:v>
                </c:pt>
                <c:pt idx="251">
                  <c:v>5.8106315213995825E-3</c:v>
                </c:pt>
                <c:pt idx="252">
                  <c:v>5.5444660324813471E-3</c:v>
                </c:pt>
                <c:pt idx="253">
                  <c:v>5.2900911637578183E-3</c:v>
                </c:pt>
                <c:pt idx="254">
                  <c:v>5.0470088444876894E-3</c:v>
                </c:pt>
                <c:pt idx="255">
                  <c:v>4.814740593494766E-3</c:v>
                </c:pt>
                <c:pt idx="256">
                  <c:v>4.5928268354831527E-3</c:v>
                </c:pt>
                <c:pt idx="257">
                  <c:v>4.3808262359341888E-3</c:v>
                </c:pt>
                <c:pt idx="258">
                  <c:v>4.1783150544205958E-3</c:v>
                </c:pt>
                <c:pt idx="259">
                  <c:v>3.9848865161481693E-3</c:v>
                </c:pt>
                <c:pt idx="260">
                  <c:v>3.8001502015126399E-3</c:v>
                </c:pt>
                <c:pt idx="261">
                  <c:v>3.6237314534389841E-3</c:v>
                </c:pt>
                <c:pt idx="262">
                  <c:v>3.4552708022515298E-3</c:v>
                </c:pt>
                <c:pt idx="263">
                  <c:v>3.2944234078077397E-3</c:v>
                </c:pt>
                <c:pt idx="264">
                  <c:v>3.1408585186132728E-3</c:v>
                </c:pt>
                <c:pt idx="265">
                  <c:v>2.9942589476240921E-3</c:v>
                </c:pt>
                <c:pt idx="266">
                  <c:v>2.8543205644297855E-3</c:v>
                </c:pt>
                <c:pt idx="267">
                  <c:v>2.7207518035034742E-3</c:v>
                </c:pt>
                <c:pt idx="268">
                  <c:v>2.5932731881951106E-3</c:v>
                </c:pt>
                <c:pt idx="269">
                  <c:v>2.4716168701390791E-3</c:v>
                </c:pt>
                <c:pt idx="270">
                  <c:v>2.3555261837410468E-3</c:v>
                </c:pt>
                <c:pt idx="271">
                  <c:v>2.2447552154054398E-3</c:v>
                </c:pt>
                <c:pt idx="272">
                  <c:v>2.1390683871612987E-3</c:v>
                </c:pt>
                <c:pt idx="273">
                  <c:v>2.0382400543428004E-3</c:v>
                </c:pt>
                <c:pt idx="274">
                  <c:v>1.9420541169790271E-3</c:v>
                </c:pt>
                <c:pt idx="275">
                  <c:v>1.8503036445476702E-3</c:v>
                </c:pt>
                <c:pt idx="276">
                  <c:v>1.7627905137477069E-3</c:v>
                </c:pt>
                <c:pt idx="277">
                  <c:v>1.6793250589472093E-3</c:v>
                </c:pt>
                <c:pt idx="278">
                  <c:v>1.5997257349645673E-3</c:v>
                </c:pt>
                <c:pt idx="279">
                  <c:v>1.5238187918434887E-3</c:v>
                </c:pt>
                <c:pt idx="280">
                  <c:v>1.4514379612854981E-3</c:v>
                </c:pt>
                <c:pt idx="281">
                  <c:v>1.3824241544070034E-3</c:v>
                </c:pt>
                <c:pt idx="282">
                  <c:v>1.3166251704916192E-3</c:v>
                </c:pt>
                <c:pt idx="283">
                  <c:v>1.2538954164135064E-3</c:v>
                </c:pt>
                <c:pt idx="284">
                  <c:v>1.1940956364112076E-3</c:v>
                </c:pt>
                <c:pt idx="285">
                  <c:v>1.1370926518971915E-3</c:v>
                </c:pt>
                <c:pt idx="286">
                  <c:v>1.0827591109932328E-3</c:v>
                </c:pt>
                <c:pt idx="287">
                  <c:v>1.0309732474872266E-3</c:v>
                </c:pt>
                <c:pt idx="288">
                  <c:v>9.8161864891286622E-4</c:v>
                </c:pt>
                <c:pt idx="289">
                  <c:v>9.3458403345937884E-4</c:v>
                </c:pt>
                <c:pt idx="290">
                  <c:v>8.8976303542456781E-4</c:v>
                </c:pt>
                <c:pt idx="291">
                  <c:v>8.4705399893056854E-4</c:v>
                </c:pt>
                <c:pt idx="292">
                  <c:v>8.063597796279118E-4</c:v>
                </c:pt>
                <c:pt idx="293">
                  <c:v>7.6758755411979684E-4</c:v>
                </c:pt>
                <c:pt idx="294">
                  <c:v>7.3064863684489017E-4</c:v>
                </c:pt>
                <c:pt idx="295">
                  <c:v>6.9545830416333301E-4</c:v>
                </c:pt>
                <c:pt idx="296">
                  <c:v>6.6193562539696034E-4</c:v>
                </c:pt>
                <c:pt idx="297">
                  <c:v>6.3000330058136456E-4</c:v>
                </c:pt>
                <c:pt idx="298">
                  <c:v>5.9958750469357616E-4</c:v>
                </c:pt>
                <c:pt idx="299">
                  <c:v>5.7061773812569255E-4</c:v>
                </c:pt>
                <c:pt idx="300">
                  <c:v>5.430266831810451E-4</c:v>
                </c:pt>
                <c:pt idx="301">
                  <c:v>5.1675006637575478E-4</c:v>
                </c:pt>
                <c:pt idx="302">
                  <c:v>4.9172652633479091E-4</c:v>
                </c:pt>
                <c:pt idx="303">
                  <c:v>4.678974870777908E-4</c:v>
                </c:pt>
                <c:pt idx="304">
                  <c:v>4.4520703649591722E-4</c:v>
                </c:pt>
                <c:pt idx="305">
                  <c:v>4.2360180982708626E-4</c:v>
                </c:pt>
                <c:pt idx="306">
                  <c:v>4.0303087794275796E-4</c:v>
                </c:pt>
                <c:pt idx="307">
                  <c:v>3.8344564026528231E-4</c:v>
                </c:pt>
                <c:pt idx="308">
                  <c:v>3.6479972214049168E-4</c:v>
                </c:pt>
                <c:pt idx="309">
                  <c:v>3.4704887649582072E-4</c:v>
                </c:pt>
                <c:pt idx="310">
                  <c:v>3.3015088961974904E-4</c:v>
                </c:pt>
                <c:pt idx="311">
                  <c:v>3.1406549090364866E-4</c:v>
                </c:pt>
                <c:pt idx="312">
                  <c:v>2.987542663924859E-4</c:v>
                </c:pt>
                <c:pt idx="313">
                  <c:v>2.8418057599584936E-4</c:v>
                </c:pt>
                <c:pt idx="314">
                  <c:v>2.7030947421588508E-4</c:v>
                </c:pt>
                <c:pt idx="315">
                  <c:v>2.5710763425358017E-4</c:v>
                </c:pt>
                <c:pt idx="316">
                  <c:v>2.4454327535959966E-4</c:v>
                </c:pt>
                <c:pt idx="317">
                  <c:v>2.3258609330057428E-4</c:v>
                </c:pt>
                <c:pt idx="318">
                  <c:v>2.2120719381624852E-4</c:v>
                </c:pt>
                <c:pt idx="319">
                  <c:v>2.1037902894733849E-4</c:v>
                </c:pt>
                <c:pt idx="320">
                  <c:v>2.0007533611821505E-4</c:v>
                </c:pt>
                <c:pt idx="321">
                  <c:v>1.9027107986272412E-4</c:v>
                </c:pt>
                <c:pt idx="322">
                  <c:v>1.8094239608552242E-4</c:v>
                </c:pt>
                <c:pt idx="323">
                  <c:v>1.7206653875522678E-4</c:v>
                </c:pt>
                <c:pt idx="324">
                  <c:v>1.6362182892951655E-4</c:v>
                </c:pt>
                <c:pt idx="325">
                  <c:v>1.5558760601602987E-4</c:v>
                </c:pt>
                <c:pt idx="326">
                  <c:v>1.4794418117649737E-4</c:v>
                </c:pt>
                <c:pt idx="327">
                  <c:v>1.4067279278505662E-4</c:v>
                </c:pt>
                <c:pt idx="328">
                  <c:v>1.3375556385502126E-4</c:v>
                </c:pt>
                <c:pt idx="329">
                  <c:v>1.2717546135172504E-4</c:v>
                </c:pt>
                <c:pt idx="330">
                  <c:v>1.2091625731214663E-4</c:v>
                </c:pt>
                <c:pt idx="331">
                  <c:v>1.1496249169513574E-4</c:v>
                </c:pt>
                <c:pt idx="332">
                  <c:v>1.0929943688900272E-4</c:v>
                </c:pt>
                <c:pt idx="333">
                  <c:v>1.0391306380609384E-4</c:v>
                </c:pt>
                <c:pt idx="334">
                  <c:v>9.8790009496741265E-5</c:v>
                </c:pt>
                <c:pt idx="335">
                  <c:v>9.3917546217650295E-5</c:v>
                </c:pt>
                <c:pt idx="336">
                  <c:v>8.9283551892362233E-5</c:v>
                </c:pt>
                <c:pt idx="337">
                  <c:v>8.4876481903916638E-5</c:v>
                </c:pt>
                <c:pt idx="338">
                  <c:v>8.0685342162243137E-5</c:v>
                </c:pt>
                <c:pt idx="339">
                  <c:v>7.6699663391125323E-5</c:v>
                </c:pt>
                <c:pt idx="340">
                  <c:v>7.2909476581811941E-5</c:v>
                </c:pt>
                <c:pt idx="341">
                  <c:v>6.9305289562502639E-5</c:v>
                </c:pt>
                <c:pt idx="342">
                  <c:v>6.5878064635017711E-5</c:v>
                </c:pt>
                <c:pt idx="343">
                  <c:v>6.2619197231933007E-5</c:v>
                </c:pt>
                <c:pt idx="344">
                  <c:v>5.9520495549427691E-5</c:v>
                </c:pt>
                <c:pt idx="345">
                  <c:v>5.6574161112898804E-5</c:v>
                </c:pt>
                <c:pt idx="346">
                  <c:v>5.3772770234213235E-5</c:v>
                </c:pt>
                <c:pt idx="347">
                  <c:v>5.1109256321167336E-5</c:v>
                </c:pt>
                <c:pt idx="348">
                  <c:v>4.8576893001373298E-5</c:v>
                </c:pt>
                <c:pt idx="349">
                  <c:v>4.6169278024389601E-5</c:v>
                </c:pt>
                <c:pt idx="350">
                  <c:v>4.3880317907427847E-5</c:v>
                </c:pt>
                <c:pt idx="351">
                  <c:v>4.1704213291438513E-5</c:v>
                </c:pt>
                <c:pt idx="352">
                  <c:v>3.9635444975788986E-5</c:v>
                </c:pt>
                <c:pt idx="353">
                  <c:v>3.766876060110149E-5</c:v>
                </c:pt>
                <c:pt idx="354">
                  <c:v>3.579916195111696E-5</c:v>
                </c:pt>
                <c:pt idx="355">
                  <c:v>3.4021892845702359E-5</c:v>
                </c:pt>
                <c:pt idx="356">
                  <c:v>3.2332427598317588E-5</c:v>
                </c:pt>
                <c:pt idx="357">
                  <c:v>3.0726460012411671E-5</c:v>
                </c:pt>
                <c:pt idx="358">
                  <c:v>2.919989289231873E-5</c:v>
                </c:pt>
                <c:pt idx="359">
                  <c:v>2.774882804528927E-5</c:v>
                </c:pt>
                <c:pt idx="360">
                  <c:v>2.6369556752307341E-5</c:v>
                </c:pt>
                <c:pt idx="361">
                  <c:v>2.5058550686321067E-5</c:v>
                </c:pt>
                <c:pt idx="362">
                  <c:v>2.381245325744856E-5</c:v>
                </c:pt>
                <c:pt idx="363">
                  <c:v>2.262807136561927E-5</c:v>
                </c:pt>
                <c:pt idx="364">
                  <c:v>2.150236754197342E-5</c:v>
                </c:pt>
                <c:pt idx="365">
                  <c:v>2.043245246116081E-5</c:v>
                </c:pt>
                <c:pt idx="366">
                  <c:v>1.9415577807477428E-5</c:v>
                </c:pt>
                <c:pt idx="367">
                  <c:v>1.8449129478530463E-5</c:v>
                </c:pt>
                <c:pt idx="368">
                  <c:v>1.7530621110849317E-5</c:v>
                </c:pt>
                <c:pt idx="369">
                  <c:v>1.665768791255515E-5</c:v>
                </c:pt>
                <c:pt idx="370">
                  <c:v>1.5828080788865586E-5</c:v>
                </c:pt>
                <c:pt idx="371">
                  <c:v>1.5039660746850537E-5</c:v>
                </c:pt>
                <c:pt idx="372">
                  <c:v>1.4290393566462063E-5</c:v>
                </c:pt>
                <c:pt idx="373">
                  <c:v>1.357834472544706E-5</c:v>
                </c:pt>
                <c:pt idx="374">
                  <c:v>1.290167456630989E-5</c:v>
                </c:pt>
                <c:pt idx="375">
                  <c:v>1.2258633694026105E-5</c:v>
                </c:pt>
                <c:pt idx="376">
                  <c:v>1.1647558593720802E-5</c:v>
                </c:pt>
                <c:pt idx="377">
                  <c:v>1.1066867458014362E-5</c:v>
                </c:pt>
                <c:pt idx="378">
                  <c:v>1.0515056214206342E-5</c:v>
                </c:pt>
                <c:pt idx="379">
                  <c:v>9.9906947419157394E-6</c:v>
                </c:pt>
                <c:pt idx="380">
                  <c:v>9.492423272225512E-6</c:v>
                </c:pt>
                <c:pt idx="381">
                  <c:v>9.0189489597865959E-6</c:v>
                </c:pt>
                <c:pt idx="382">
                  <c:v>8.5690426197301553E-6</c:v>
                </c:pt>
                <c:pt idx="383">
                  <c:v>8.1415356216089119E-6</c:v>
                </c:pt>
                <c:pt idx="384">
                  <c:v>7.7353169329484942E-6</c:v>
                </c:pt>
                <c:pt idx="385">
                  <c:v>7.3493303053290581E-6</c:v>
                </c:pt>
                <c:pt idx="386">
                  <c:v>6.9825715962463872E-6</c:v>
                </c:pt>
                <c:pt idx="387">
                  <c:v>6.6340862203115168E-6</c:v>
                </c:pt>
                <c:pt idx="388">
                  <c:v>6.3029667236484377E-6</c:v>
                </c:pt>
                <c:pt idx="389">
                  <c:v>5.9883504756321959E-6</c:v>
                </c:pt>
                <c:pt idx="390">
                  <c:v>5.6894174723830045E-6</c:v>
                </c:pt>
                <c:pt idx="391">
                  <c:v>5.4053882466915506E-6</c:v>
                </c:pt>
                <c:pt idx="392">
                  <c:v>5.1355218792986406E-6</c:v>
                </c:pt>
                <c:pt idx="393">
                  <c:v>4.8791141066889365E-6</c:v>
                </c:pt>
                <c:pt idx="394">
                  <c:v>4.6354955207862183E-6</c:v>
                </c:pt>
                <c:pt idx="395">
                  <c:v>4.4040298561508375E-6</c:v>
                </c:pt>
                <c:pt idx="396">
                  <c:v>4.1841123604894667E-6</c:v>
                </c:pt>
                <c:pt idx="397">
                  <c:v>3.975168244481313E-6</c:v>
                </c:pt>
                <c:pt idx="398">
                  <c:v>3.776651207113773E-6</c:v>
                </c:pt>
                <c:pt idx="399">
                  <c:v>3.5880420329004589E-6</c:v>
                </c:pt>
                <c:pt idx="400">
                  <c:v>3.4088472575237866E-6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6C-4562-B459-3166438C2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9537728"/>
        <c:axId val="789534120"/>
      </c:scatterChart>
      <c:valAx>
        <c:axId val="789537728"/>
        <c:scaling>
          <c:orientation val="minMax"/>
          <c:max val="4.5"/>
          <c:min val="0.5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dk1"/>
            </a:solidFill>
            <a:prstDash val="solid"/>
            <a:miter lim="800000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534120"/>
        <c:crosses val="autoZero"/>
        <c:crossBetween val="midCat"/>
        <c:majorUnit val="0.5"/>
      </c:valAx>
      <c:valAx>
        <c:axId val="789534120"/>
        <c:scaling>
          <c:orientation val="minMax"/>
          <c:max val="1.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9537728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266700</xdr:colOff>
      <xdr:row>452</xdr:row>
      <xdr:rowOff>161925</xdr:rowOff>
    </xdr:from>
    <xdr:to>
      <xdr:col>26</xdr:col>
      <xdr:colOff>571500</xdr:colOff>
      <xdr:row>467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0</xdr:colOff>
      <xdr:row>5</xdr:row>
      <xdr:rowOff>0</xdr:rowOff>
    </xdr:from>
    <xdr:to>
      <xdr:col>40</xdr:col>
      <xdr:colOff>304800</xdr:colOff>
      <xdr:row>19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371474</xdr:colOff>
      <xdr:row>389</xdr:row>
      <xdr:rowOff>85725</xdr:rowOff>
    </xdr:from>
    <xdr:to>
      <xdr:col>39</xdr:col>
      <xdr:colOff>561975</xdr:colOff>
      <xdr:row>403</xdr:row>
      <xdr:rowOff>161925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0.35403</cdr:x>
      <cdr:y>0.26389</cdr:y>
    </cdr:from>
    <cdr:to>
      <cdr:x>0.35738</cdr:x>
      <cdr:y>0.89236</cdr:y>
    </cdr:to>
    <cdr:cxnSp macro="">
      <cdr:nvCxnSpPr>
        <cdr:cNvPr id="5" name="Straight Connector 4">
          <a:extLst xmlns:a="http://schemas.openxmlformats.org/drawingml/2006/main">
            <a:ext uri="{FF2B5EF4-FFF2-40B4-BE49-F238E27FC236}">
              <a16:creationId xmlns:a16="http://schemas.microsoft.com/office/drawing/2014/main" id="{AC33357E-A656-034A-2E75-A28428A38347}"/>
            </a:ext>
          </a:extLst>
        </cdr:cNvPr>
        <cdr:cNvCxnSpPr/>
      </cdr:nvCxnSpPr>
      <cdr:spPr>
        <a:xfrm xmlns:a="http://schemas.openxmlformats.org/drawingml/2006/main" flipV="1">
          <a:off x="2009776" y="723900"/>
          <a:ext cx="19050" cy="1724025"/>
        </a:xfrm>
        <a:prstGeom xmlns:a="http://schemas.openxmlformats.org/drawingml/2006/main" prst="line">
          <a:avLst/>
        </a:prstGeom>
        <a:ln xmlns:a="http://schemas.openxmlformats.org/drawingml/2006/main"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0.58389</cdr:x>
      <cdr:y>0.86111</cdr:y>
    </cdr:from>
    <cdr:to>
      <cdr:x>0.58389</cdr:x>
      <cdr:y>0.89236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DF6DB5BC-72AF-017C-B91B-61DDA21649BB}"/>
            </a:ext>
          </a:extLst>
        </cdr:cNvPr>
        <cdr:cNvCxnSpPr/>
      </cdr:nvCxnSpPr>
      <cdr:spPr>
        <a:xfrm xmlns:a="http://schemas.openxmlformats.org/drawingml/2006/main" flipV="1">
          <a:off x="3314701" y="2362200"/>
          <a:ext cx="0" cy="857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4"/>
  <sheetViews>
    <sheetView topLeftCell="A13" workbookViewId="0">
      <selection activeCell="L3" sqref="L3"/>
    </sheetView>
  </sheetViews>
  <sheetFormatPr defaultRowHeight="15" x14ac:dyDescent="0.25"/>
  <cols>
    <col min="17" max="17" width="9.7109375" bestFit="1" customWidth="1"/>
  </cols>
  <sheetData>
    <row r="2" spans="1:19" x14ac:dyDescent="0.25">
      <c r="B2" t="str">
        <f t="array" ref="B2:J2">TRANSPOSE(A3:A11)</f>
        <v>Aaa</v>
      </c>
      <c r="C2" t="str">
        <v>Aa</v>
      </c>
      <c r="D2" t="str">
        <v>A</v>
      </c>
      <c r="E2" t="str">
        <v>Baa</v>
      </c>
      <c r="F2" t="str">
        <v>Ba</v>
      </c>
      <c r="G2" t="str">
        <v>B</v>
      </c>
      <c r="H2" t="str">
        <v>Caa</v>
      </c>
      <c r="I2" t="str">
        <v>Ca-C</v>
      </c>
      <c r="J2" t="str">
        <v>Default</v>
      </c>
    </row>
    <row r="3" spans="1:19" x14ac:dyDescent="0.25">
      <c r="A3" t="s">
        <v>0</v>
      </c>
      <c r="B3">
        <v>90.65</v>
      </c>
      <c r="C3">
        <v>8.67</v>
      </c>
      <c r="D3">
        <v>0.65</v>
      </c>
      <c r="E3">
        <v>0</v>
      </c>
      <c r="F3">
        <v>0.03</v>
      </c>
      <c r="G3">
        <v>0</v>
      </c>
      <c r="H3">
        <v>0</v>
      </c>
      <c r="I3">
        <v>0</v>
      </c>
      <c r="J3">
        <v>0</v>
      </c>
      <c r="L3">
        <f>SUM(B3:J3)</f>
        <v>100.00000000000001</v>
      </c>
    </row>
    <row r="4" spans="1:19" x14ac:dyDescent="0.25">
      <c r="A4" t="s">
        <v>1</v>
      </c>
      <c r="B4">
        <v>0.95</v>
      </c>
      <c r="C4">
        <v>89.44</v>
      </c>
      <c r="D4">
        <v>8.9499999999999993</v>
      </c>
      <c r="E4">
        <v>0.54</v>
      </c>
      <c r="F4">
        <v>7.0000000000000007E-2</v>
      </c>
      <c r="G4">
        <v>0.02</v>
      </c>
      <c r="H4">
        <v>0.01</v>
      </c>
      <c r="I4">
        <v>0</v>
      </c>
      <c r="J4">
        <v>0.02</v>
      </c>
      <c r="L4">
        <f t="shared" ref="L4:L11" si="0">SUM(B4:J4)</f>
        <v>100</v>
      </c>
    </row>
    <row r="5" spans="1:19" x14ac:dyDescent="0.25">
      <c r="A5" t="s">
        <v>2</v>
      </c>
      <c r="B5">
        <v>0.06</v>
      </c>
      <c r="C5">
        <v>2.56</v>
      </c>
      <c r="D5">
        <v>90.73</v>
      </c>
      <c r="E5">
        <v>5.86</v>
      </c>
      <c r="F5">
        <v>0.57999999999999996</v>
      </c>
      <c r="G5">
        <v>0.11</v>
      </c>
      <c r="H5">
        <v>0.03</v>
      </c>
      <c r="I5">
        <v>0.01</v>
      </c>
      <c r="J5">
        <v>0.06</v>
      </c>
      <c r="L5">
        <f t="shared" si="0"/>
        <v>100.00000000000001</v>
      </c>
    </row>
    <row r="6" spans="1:19" x14ac:dyDescent="0.25">
      <c r="A6" t="s">
        <v>3</v>
      </c>
      <c r="B6">
        <v>0.04</v>
      </c>
      <c r="C6">
        <v>0.18</v>
      </c>
      <c r="D6">
        <v>4.2</v>
      </c>
      <c r="E6">
        <v>90.27</v>
      </c>
      <c r="F6">
        <v>4.17</v>
      </c>
      <c r="G6">
        <v>0.78</v>
      </c>
      <c r="H6">
        <v>0.16</v>
      </c>
      <c r="I6">
        <v>0.02</v>
      </c>
      <c r="J6">
        <v>0.18</v>
      </c>
      <c r="L6">
        <f t="shared" si="0"/>
        <v>100</v>
      </c>
    </row>
    <row r="7" spans="1:19" x14ac:dyDescent="0.25">
      <c r="A7" t="s">
        <v>4</v>
      </c>
      <c r="B7">
        <v>0.01</v>
      </c>
      <c r="C7">
        <v>0.06</v>
      </c>
      <c r="D7">
        <v>0.37</v>
      </c>
      <c r="E7">
        <v>6.17</v>
      </c>
      <c r="F7">
        <v>83.45</v>
      </c>
      <c r="G7">
        <v>8.06</v>
      </c>
      <c r="H7">
        <v>0.65</v>
      </c>
      <c r="I7">
        <v>7.0000000000000007E-2</v>
      </c>
      <c r="J7">
        <v>1.1599999999999999</v>
      </c>
      <c r="L7">
        <f t="shared" si="0"/>
        <v>100</v>
      </c>
    </row>
    <row r="8" spans="1:19" x14ac:dyDescent="0.25">
      <c r="A8" t="s">
        <v>5</v>
      </c>
      <c r="B8">
        <v>0.01</v>
      </c>
      <c r="C8">
        <v>0.03</v>
      </c>
      <c r="D8">
        <v>0.12</v>
      </c>
      <c r="E8">
        <v>0.34</v>
      </c>
      <c r="F8">
        <v>5.08</v>
      </c>
      <c r="G8">
        <v>82.9</v>
      </c>
      <c r="H8">
        <v>6.69</v>
      </c>
      <c r="I8">
        <v>0.65</v>
      </c>
      <c r="J8">
        <v>4.18</v>
      </c>
      <c r="L8">
        <f t="shared" si="0"/>
        <v>100</v>
      </c>
    </row>
    <row r="9" spans="1:19" x14ac:dyDescent="0.25">
      <c r="A9" t="s">
        <v>6</v>
      </c>
      <c r="B9">
        <v>0</v>
      </c>
      <c r="C9">
        <v>0.02</v>
      </c>
      <c r="D9">
        <v>0.02</v>
      </c>
      <c r="E9">
        <v>0.12</v>
      </c>
      <c r="F9">
        <v>0.42</v>
      </c>
      <c r="G9">
        <v>9.74</v>
      </c>
      <c r="H9">
        <v>71.069999999999993</v>
      </c>
      <c r="I9">
        <v>4.0599999999999996</v>
      </c>
      <c r="J9">
        <v>14.55</v>
      </c>
      <c r="L9">
        <f t="shared" si="0"/>
        <v>99.999999999999986</v>
      </c>
      <c r="P9" t="s">
        <v>15</v>
      </c>
      <c r="Q9" t="s">
        <v>16</v>
      </c>
      <c r="R9" t="s">
        <v>17</v>
      </c>
    </row>
    <row r="10" spans="1:19" x14ac:dyDescent="0.25">
      <c r="A10" t="s">
        <v>7</v>
      </c>
      <c r="B10">
        <v>0</v>
      </c>
      <c r="C10">
        <v>0</v>
      </c>
      <c r="D10">
        <v>7.0000000000000007E-2</v>
      </c>
      <c r="E10">
        <v>0</v>
      </c>
      <c r="F10">
        <v>0.43</v>
      </c>
      <c r="G10">
        <v>2.37</v>
      </c>
      <c r="H10">
        <v>10.59</v>
      </c>
      <c r="I10">
        <v>42.36</v>
      </c>
      <c r="J10">
        <v>44.18</v>
      </c>
      <c r="L10">
        <f t="shared" si="0"/>
        <v>100</v>
      </c>
      <c r="P10">
        <v>1.5E-3</v>
      </c>
      <c r="Q10">
        <v>-9.9999999999999995E-7</v>
      </c>
      <c r="R10">
        <v>1.0000000000000001E-5</v>
      </c>
    </row>
    <row r="11" spans="1:19" x14ac:dyDescent="0.25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100</v>
      </c>
      <c r="L11">
        <f t="shared" si="0"/>
        <v>100</v>
      </c>
    </row>
    <row r="12" spans="1:19" x14ac:dyDescent="0.25">
      <c r="P12" s="1">
        <f>C15+(C$14-1)*$P$10+(C$14-1)^2*$Q$10+(C$14-1)^3*$R$10</f>
        <v>0.02</v>
      </c>
      <c r="Q12" s="1">
        <f>D15+(D$14-1)*$P$10+(D$14-1)^2*$Q$10+(D$14-1)^3*$R$10</f>
        <v>2.1509E-2</v>
      </c>
      <c r="R12" s="1">
        <f>E15+(E$14-1)*$P$10+(E$14-1)^2*$Q$10+(E$14-1)^3*$R$10</f>
        <v>2.3075999999999999E-2</v>
      </c>
      <c r="S12" s="1">
        <f>F15+(F$14-1)*$P$10+(F$14-1)^2*$Q$10+(F$14-1)^3*$R$10</f>
        <v>2.4761000000000002E-2</v>
      </c>
    </row>
    <row r="13" spans="1:19" x14ac:dyDescent="0.25">
      <c r="A13" t="s">
        <v>9</v>
      </c>
      <c r="C13" t="s">
        <v>10</v>
      </c>
      <c r="H13">
        <v>1</v>
      </c>
      <c r="I13">
        <v>2</v>
      </c>
      <c r="J13">
        <v>3</v>
      </c>
      <c r="K13">
        <v>4</v>
      </c>
      <c r="P13" s="1">
        <f t="shared" ref="P13:P20" si="1">C16+(C$14-1)*$P$10+(C$14-1)^2*$Q$10+(C$14-1)^3*$R$10</f>
        <v>2.2499999999999999E-2</v>
      </c>
      <c r="Q13" s="1">
        <f t="shared" ref="Q13:Q20" si="2">D16+(D$14-1)*$P$10+(D$14-1)^2*$Q$10+(D$14-1)^3*$R$10</f>
        <v>2.4008999999999999E-2</v>
      </c>
      <c r="R13" s="1">
        <f t="shared" ref="R13:R20" si="3">E16+(E$14-1)*$P$10+(E$14-1)^2*$Q$10+(E$14-1)^3*$R$10</f>
        <v>2.5575999999999998E-2</v>
      </c>
      <c r="S13" s="1">
        <f t="shared" ref="S13:S20" si="4">F16+(F$14-1)*$P$10+(F$14-1)^2*$Q$10+(F$14-1)^3*$R$10</f>
        <v>2.7261000000000001E-2</v>
      </c>
    </row>
    <row r="14" spans="1:19" x14ac:dyDescent="0.25">
      <c r="C14">
        <v>1</v>
      </c>
      <c r="D14">
        <v>2</v>
      </c>
      <c r="E14">
        <v>3</v>
      </c>
      <c r="F14">
        <v>4</v>
      </c>
      <c r="G14" t="s">
        <v>11</v>
      </c>
      <c r="H14">
        <f>C18*100</f>
        <v>2.7499999999999996</v>
      </c>
      <c r="I14">
        <f>D18*100</f>
        <v>2.7499999999999996</v>
      </c>
      <c r="J14">
        <f>E18*100</f>
        <v>2.7499999999999996</v>
      </c>
      <c r="K14">
        <f>F18*100+100</f>
        <v>102.75</v>
      </c>
      <c r="L14" t="s">
        <v>12</v>
      </c>
      <c r="M14" t="s">
        <v>14</v>
      </c>
      <c r="P14" s="1">
        <f t="shared" si="1"/>
        <v>2.4999999999999998E-2</v>
      </c>
      <c r="Q14" s="1">
        <f t="shared" si="2"/>
        <v>2.6508999999999998E-2</v>
      </c>
      <c r="R14" s="1">
        <f t="shared" si="3"/>
        <v>2.8075999999999997E-2</v>
      </c>
      <c r="S14" s="1">
        <f t="shared" si="4"/>
        <v>2.9760999999999999E-2</v>
      </c>
    </row>
    <row r="15" spans="1:19" x14ac:dyDescent="0.25">
      <c r="A15" t="s">
        <v>0</v>
      </c>
      <c r="C15" s="1">
        <v>0.02</v>
      </c>
      <c r="D15" s="1">
        <v>0.02</v>
      </c>
      <c r="E15" s="1">
        <v>0.02</v>
      </c>
      <c r="F15" s="1">
        <v>0.02</v>
      </c>
      <c r="H15">
        <f>H$14/(1+C15)^C$14</f>
        <v>2.6960784313725483</v>
      </c>
      <c r="I15">
        <f>I$14/(1+D15)^D$14</f>
        <v>2.6432141484044593</v>
      </c>
      <c r="J15">
        <f>J$14/(1+E15)^E$14</f>
        <v>2.5913864200043721</v>
      </c>
      <c r="K15">
        <f>K$14/(1+F15)^F$14</f>
        <v>94.925117524224333</v>
      </c>
      <c r="L15">
        <f>SUM(H15:K15)+$H$14</f>
        <v>105.60579652400571</v>
      </c>
      <c r="M15">
        <f t="array" ref="M15:M23">TRANSPOSE(B6:J6)</f>
        <v>0.04</v>
      </c>
      <c r="N15">
        <f>L15*M15/100</f>
        <v>4.2242318609602286E-2</v>
      </c>
      <c r="P15" s="1">
        <f t="shared" si="1"/>
        <v>2.7499999999999997E-2</v>
      </c>
      <c r="Q15" s="1">
        <f t="shared" si="2"/>
        <v>2.9008999999999997E-2</v>
      </c>
      <c r="R15" s="1">
        <f t="shared" si="3"/>
        <v>3.0575999999999996E-2</v>
      </c>
      <c r="S15" s="1">
        <f t="shared" si="4"/>
        <v>3.2260999999999998E-2</v>
      </c>
    </row>
    <row r="16" spans="1:19" x14ac:dyDescent="0.25">
      <c r="A16" t="s">
        <v>1</v>
      </c>
      <c r="C16" s="1">
        <f t="shared" ref="C16:F18" si="5">C15+0.25%</f>
        <v>2.2499999999999999E-2</v>
      </c>
      <c r="D16" s="1">
        <f t="shared" si="5"/>
        <v>2.2499999999999999E-2</v>
      </c>
      <c r="E16" s="1">
        <f t="shared" si="5"/>
        <v>2.2499999999999999E-2</v>
      </c>
      <c r="F16" s="1">
        <f t="shared" si="5"/>
        <v>2.2499999999999999E-2</v>
      </c>
      <c r="H16">
        <f t="shared" ref="H16:H23" si="6">H$14/(1+C16)^C$14</f>
        <v>2.6894865525672369</v>
      </c>
      <c r="I16">
        <f t="shared" ref="I16:I23" si="7">I$14/(1+D16)^D$14</f>
        <v>2.6303046968872734</v>
      </c>
      <c r="J16">
        <f t="shared" ref="J16:J23" si="8">J$14/(1+E16)^E$14</f>
        <v>2.5724251314300965</v>
      </c>
      <c r="K16">
        <f t="shared" ref="K16:K23" si="9">K$14/(1+F16)^F$14</f>
        <v>94.000153724629456</v>
      </c>
      <c r="L16">
        <f t="shared" ref="L16:L23" si="10">SUM(H16:K16)+$H$14</f>
        <v>104.64237010551406</v>
      </c>
      <c r="M16">
        <v>0.18</v>
      </c>
      <c r="N16">
        <f t="shared" ref="N16:N23" si="11">L16*M16/100</f>
        <v>0.18835626618992532</v>
      </c>
      <c r="P16" s="1">
        <f t="shared" si="1"/>
        <v>3.7499999999999999E-2</v>
      </c>
      <c r="Q16" s="1">
        <f t="shared" si="2"/>
        <v>3.9009000000000002E-2</v>
      </c>
      <c r="R16" s="1">
        <f t="shared" si="3"/>
        <v>4.0576000000000001E-2</v>
      </c>
      <c r="S16" s="1">
        <f t="shared" si="4"/>
        <v>4.2260999999999993E-2</v>
      </c>
    </row>
    <row r="17" spans="1:19" x14ac:dyDescent="0.25">
      <c r="A17" t="s">
        <v>2</v>
      </c>
      <c r="C17" s="1">
        <f t="shared" si="5"/>
        <v>2.4999999999999998E-2</v>
      </c>
      <c r="D17" s="1">
        <f t="shared" si="5"/>
        <v>2.4999999999999998E-2</v>
      </c>
      <c r="E17" s="1">
        <f t="shared" si="5"/>
        <v>2.4999999999999998E-2</v>
      </c>
      <c r="F17" s="1">
        <f t="shared" si="5"/>
        <v>2.4999999999999998E-2</v>
      </c>
      <c r="H17">
        <f t="shared" si="6"/>
        <v>2.6829268292682924</v>
      </c>
      <c r="I17">
        <f t="shared" si="7"/>
        <v>2.6174895895300416</v>
      </c>
      <c r="J17">
        <f t="shared" si="8"/>
        <v>2.5536483800293088</v>
      </c>
      <c r="K17">
        <f t="shared" si="9"/>
        <v>93.086428753174829</v>
      </c>
      <c r="L17">
        <f t="shared" si="10"/>
        <v>103.69049355200247</v>
      </c>
      <c r="M17">
        <v>4.2</v>
      </c>
      <c r="N17">
        <f t="shared" si="11"/>
        <v>4.3550007291841037</v>
      </c>
      <c r="P17" s="1">
        <f t="shared" si="1"/>
        <v>0.05</v>
      </c>
      <c r="Q17" s="1">
        <f t="shared" si="2"/>
        <v>5.1509000000000006E-2</v>
      </c>
      <c r="R17" s="1">
        <f t="shared" si="3"/>
        <v>5.3076000000000005E-2</v>
      </c>
      <c r="S17" s="1">
        <f t="shared" si="4"/>
        <v>5.4761000000000004E-2</v>
      </c>
    </row>
    <row r="18" spans="1:19" x14ac:dyDescent="0.25">
      <c r="A18" t="s">
        <v>3</v>
      </c>
      <c r="C18" s="1">
        <f t="shared" si="5"/>
        <v>2.7499999999999997E-2</v>
      </c>
      <c r="D18" s="1">
        <f t="shared" si="5"/>
        <v>2.7499999999999997E-2</v>
      </c>
      <c r="E18" s="1">
        <f t="shared" si="5"/>
        <v>2.7499999999999997E-2</v>
      </c>
      <c r="F18" s="1">
        <f t="shared" si="5"/>
        <v>2.7499999999999997E-2</v>
      </c>
      <c r="H18">
        <f t="shared" si="6"/>
        <v>2.6763990267639897</v>
      </c>
      <c r="I18">
        <f t="shared" si="7"/>
        <v>2.604767909259357</v>
      </c>
      <c r="J18">
        <f t="shared" si="8"/>
        <v>2.5350539262864791</v>
      </c>
      <c r="K18">
        <f t="shared" si="9"/>
        <v>92.183779137690152</v>
      </c>
      <c r="L18">
        <f t="shared" si="10"/>
        <v>102.74999999999997</v>
      </c>
      <c r="M18">
        <v>90.27</v>
      </c>
      <c r="N18">
        <f t="shared" si="11"/>
        <v>92.75242499999996</v>
      </c>
      <c r="P18" s="1">
        <f t="shared" si="1"/>
        <v>7.0000000000000007E-2</v>
      </c>
      <c r="Q18" s="1">
        <f t="shared" si="2"/>
        <v>7.1509000000000003E-2</v>
      </c>
      <c r="R18" s="1">
        <f t="shared" si="3"/>
        <v>7.3076000000000002E-2</v>
      </c>
      <c r="S18" s="1">
        <f t="shared" si="4"/>
        <v>7.4761000000000022E-2</v>
      </c>
    </row>
    <row r="19" spans="1:19" x14ac:dyDescent="0.25">
      <c r="A19" t="s">
        <v>4</v>
      </c>
      <c r="C19" s="1">
        <f>C18+1%</f>
        <v>3.7499999999999999E-2</v>
      </c>
      <c r="D19" s="1">
        <f>D18+1%</f>
        <v>3.7499999999999999E-2</v>
      </c>
      <c r="E19" s="1">
        <f>E18+1%</f>
        <v>3.7499999999999999E-2</v>
      </c>
      <c r="F19" s="1">
        <f>F18+1%</f>
        <v>3.7499999999999999E-2</v>
      </c>
      <c r="H19">
        <f t="shared" si="6"/>
        <v>2.6506024096385534</v>
      </c>
      <c r="I19">
        <f t="shared" si="7"/>
        <v>2.5547975032660752</v>
      </c>
      <c r="J19">
        <f t="shared" si="8"/>
        <v>2.4624554248347712</v>
      </c>
      <c r="K19">
        <f t="shared" si="9"/>
        <v>88.680760535122971</v>
      </c>
      <c r="L19">
        <f t="shared" si="10"/>
        <v>99.098615872862368</v>
      </c>
      <c r="M19">
        <v>4.17</v>
      </c>
      <c r="N19">
        <f t="shared" si="11"/>
        <v>4.1324122818983611</v>
      </c>
      <c r="P19" s="1">
        <f t="shared" si="1"/>
        <v>0.1</v>
      </c>
      <c r="Q19" s="1">
        <f t="shared" si="2"/>
        <v>0.101509</v>
      </c>
      <c r="R19" s="1">
        <f t="shared" si="3"/>
        <v>0.103076</v>
      </c>
      <c r="S19" s="1">
        <f t="shared" si="4"/>
        <v>0.10476100000000002</v>
      </c>
    </row>
    <row r="20" spans="1:19" x14ac:dyDescent="0.25">
      <c r="A20" t="s">
        <v>5</v>
      </c>
      <c r="C20" s="1">
        <f>C19+1.25%</f>
        <v>0.05</v>
      </c>
      <c r="D20" s="1">
        <f>D19+1.25%</f>
        <v>0.05</v>
      </c>
      <c r="E20" s="1">
        <f>E19+1.25%</f>
        <v>0.05</v>
      </c>
      <c r="F20" s="1">
        <f>F19+1.25%</f>
        <v>0.05</v>
      </c>
      <c r="H20">
        <f t="shared" si="6"/>
        <v>2.6190476190476186</v>
      </c>
      <c r="I20">
        <f t="shared" si="7"/>
        <v>2.4943310657596367</v>
      </c>
      <c r="J20">
        <f t="shared" si="8"/>
        <v>2.3755533959615587</v>
      </c>
      <c r="K20">
        <f t="shared" si="9"/>
        <v>84.532679284865878</v>
      </c>
      <c r="L20">
        <f t="shared" si="10"/>
        <v>94.771611365634698</v>
      </c>
      <c r="M20">
        <v>0.78</v>
      </c>
      <c r="N20">
        <f t="shared" si="11"/>
        <v>0.73921856865195068</v>
      </c>
      <c r="P20" s="1">
        <f t="shared" si="1"/>
        <v>0.15000000000000002</v>
      </c>
      <c r="Q20" s="1">
        <f t="shared" si="2"/>
        <v>0.15150900000000003</v>
      </c>
      <c r="R20" s="1">
        <f t="shared" si="3"/>
        <v>0.15307600000000002</v>
      </c>
      <c r="S20" s="1">
        <f t="shared" si="4"/>
        <v>0.15476100000000001</v>
      </c>
    </row>
    <row r="21" spans="1:19" x14ac:dyDescent="0.25">
      <c r="A21" t="s">
        <v>6</v>
      </c>
      <c r="C21" s="1">
        <f>C20+2%</f>
        <v>7.0000000000000007E-2</v>
      </c>
      <c r="D21" s="1">
        <f>D20+2%</f>
        <v>7.0000000000000007E-2</v>
      </c>
      <c r="E21" s="1">
        <f>E20+2%</f>
        <v>7.0000000000000007E-2</v>
      </c>
      <c r="F21" s="1">
        <f>F20+2%</f>
        <v>7.0000000000000007E-2</v>
      </c>
      <c r="H21">
        <f t="shared" si="6"/>
        <v>2.5700934579439245</v>
      </c>
      <c r="I21">
        <f t="shared" si="7"/>
        <v>2.4019565027513314</v>
      </c>
      <c r="J21">
        <f t="shared" si="8"/>
        <v>2.2448191614498425</v>
      </c>
      <c r="K21">
        <f t="shared" si="9"/>
        <v>78.387483037883214</v>
      </c>
      <c r="L21">
        <f t="shared" si="10"/>
        <v>88.354352160028313</v>
      </c>
      <c r="M21">
        <v>0.16</v>
      </c>
      <c r="N21">
        <f t="shared" si="11"/>
        <v>0.1413669634560453</v>
      </c>
    </row>
    <row r="22" spans="1:19" x14ac:dyDescent="0.25">
      <c r="A22" t="s">
        <v>7</v>
      </c>
      <c r="C22" s="1">
        <f>C21+3%</f>
        <v>0.1</v>
      </c>
      <c r="D22" s="1">
        <f>D21+3%</f>
        <v>0.1</v>
      </c>
      <c r="E22" s="1">
        <f>E21+3%</f>
        <v>0.1</v>
      </c>
      <c r="F22" s="1">
        <f>F21+3%</f>
        <v>0.1</v>
      </c>
      <c r="H22">
        <f t="shared" si="6"/>
        <v>2.4999999999999996</v>
      </c>
      <c r="I22">
        <f t="shared" si="7"/>
        <v>2.272727272727272</v>
      </c>
      <c r="J22">
        <f t="shared" si="8"/>
        <v>2.0661157024793377</v>
      </c>
      <c r="K22">
        <f t="shared" si="9"/>
        <v>70.179632538760998</v>
      </c>
      <c r="L22">
        <f t="shared" si="10"/>
        <v>79.768475513967601</v>
      </c>
      <c r="M22">
        <v>0.02</v>
      </c>
      <c r="N22">
        <f t="shared" si="11"/>
        <v>1.5953695102793521E-2</v>
      </c>
    </row>
    <row r="23" spans="1:19" x14ac:dyDescent="0.25">
      <c r="A23" t="s">
        <v>8</v>
      </c>
      <c r="C23" s="1">
        <f>C22+5%</f>
        <v>0.15000000000000002</v>
      </c>
      <c r="D23" s="1">
        <f>D22+5%</f>
        <v>0.15000000000000002</v>
      </c>
      <c r="E23" s="1">
        <f>E22+5%</f>
        <v>0.15000000000000002</v>
      </c>
      <c r="F23" s="1">
        <f>F22+5%</f>
        <v>0.15000000000000002</v>
      </c>
      <c r="H23">
        <f t="shared" si="6"/>
        <v>2.3913043478260869</v>
      </c>
      <c r="I23">
        <f t="shared" si="7"/>
        <v>2.0793950850661624</v>
      </c>
      <c r="J23">
        <f t="shared" si="8"/>
        <v>1.8081696391879678</v>
      </c>
      <c r="K23">
        <f t="shared" si="9"/>
        <v>58.747645984684176</v>
      </c>
      <c r="L23">
        <f t="shared" si="10"/>
        <v>67.776515056764396</v>
      </c>
      <c r="M23">
        <v>0.18</v>
      </c>
      <c r="N23">
        <f t="shared" si="11"/>
        <v>0.12199772710217591</v>
      </c>
    </row>
    <row r="24" spans="1:19" x14ac:dyDescent="0.25">
      <c r="M24" t="s">
        <v>13</v>
      </c>
      <c r="N24">
        <f>SUM(N15:N23)</f>
        <v>102.48897355019491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FE38-DA34-4EA8-AB3B-73E8C0340C07}">
  <dimension ref="A2:O30"/>
  <sheetViews>
    <sheetView topLeftCell="D1" workbookViewId="0">
      <selection activeCell="Q13" sqref="Q1:S1048576"/>
    </sheetView>
  </sheetViews>
  <sheetFormatPr defaultRowHeight="15" x14ac:dyDescent="0.25"/>
  <sheetData>
    <row r="2" spans="1:15" x14ac:dyDescent="0.25">
      <c r="B2" t="str">
        <f t="array" ref="B2:J2">TRANSPOSE(A3:A11)</f>
        <v>Aaa</v>
      </c>
      <c r="C2" t="str">
        <v>Aa</v>
      </c>
      <c r="D2" t="str">
        <v>A</v>
      </c>
      <c r="E2" t="str">
        <v>Baa</v>
      </c>
      <c r="F2" t="str">
        <v>Ba</v>
      </c>
      <c r="G2" t="str">
        <v>B</v>
      </c>
      <c r="H2" t="str">
        <v>Caa</v>
      </c>
      <c r="I2" t="str">
        <v>Ca-C</v>
      </c>
      <c r="J2" t="str">
        <v>Default</v>
      </c>
    </row>
    <row r="3" spans="1:15" x14ac:dyDescent="0.25">
      <c r="A3" t="s">
        <v>0</v>
      </c>
      <c r="B3">
        <v>90.65</v>
      </c>
      <c r="C3">
        <v>8.67</v>
      </c>
      <c r="D3">
        <v>0.65</v>
      </c>
      <c r="E3">
        <v>0</v>
      </c>
      <c r="F3">
        <v>0.03</v>
      </c>
      <c r="G3">
        <v>0</v>
      </c>
      <c r="H3">
        <v>0</v>
      </c>
      <c r="I3">
        <v>0</v>
      </c>
      <c r="J3">
        <v>0</v>
      </c>
      <c r="M3">
        <f t="array" ref="M3:M11">TRANSPOSE(B6:J6)</f>
        <v>0.04</v>
      </c>
    </row>
    <row r="4" spans="1:15" x14ac:dyDescent="0.25">
      <c r="A4" t="s">
        <v>1</v>
      </c>
      <c r="B4">
        <v>0.95</v>
      </c>
      <c r="C4">
        <v>89.44</v>
      </c>
      <c r="D4">
        <v>8.9499999999999993</v>
      </c>
      <c r="E4">
        <v>0.54</v>
      </c>
      <c r="F4">
        <v>7.0000000000000007E-2</v>
      </c>
      <c r="G4">
        <v>0.02</v>
      </c>
      <c r="H4">
        <v>0.01</v>
      </c>
      <c r="I4">
        <v>0</v>
      </c>
      <c r="J4">
        <v>0.02</v>
      </c>
      <c r="M4">
        <v>0.18</v>
      </c>
    </row>
    <row r="5" spans="1:15" x14ac:dyDescent="0.25">
      <c r="A5" t="s">
        <v>2</v>
      </c>
      <c r="B5">
        <v>0.06</v>
      </c>
      <c r="C5">
        <v>2.56</v>
      </c>
      <c r="D5">
        <v>90.73</v>
      </c>
      <c r="E5">
        <v>5.86</v>
      </c>
      <c r="F5">
        <v>0.57999999999999996</v>
      </c>
      <c r="G5">
        <v>0.11</v>
      </c>
      <c r="H5">
        <v>0.03</v>
      </c>
      <c r="I5">
        <v>0.01</v>
      </c>
      <c r="J5">
        <v>0.06</v>
      </c>
      <c r="M5">
        <v>4.2</v>
      </c>
    </row>
    <row r="6" spans="1:15" x14ac:dyDescent="0.25">
      <c r="A6" t="s">
        <v>3</v>
      </c>
      <c r="B6">
        <v>0.04</v>
      </c>
      <c r="C6">
        <v>0.18</v>
      </c>
      <c r="D6">
        <v>4.2</v>
      </c>
      <c r="E6">
        <v>90.27</v>
      </c>
      <c r="F6">
        <v>4.17</v>
      </c>
      <c r="G6">
        <v>0.78</v>
      </c>
      <c r="H6">
        <v>0.16</v>
      </c>
      <c r="I6">
        <v>0.02</v>
      </c>
      <c r="J6">
        <v>0.18</v>
      </c>
      <c r="M6">
        <v>90.27</v>
      </c>
    </row>
    <row r="7" spans="1:15" x14ac:dyDescent="0.25">
      <c r="A7" t="s">
        <v>4</v>
      </c>
      <c r="B7">
        <v>0.01</v>
      </c>
      <c r="C7">
        <v>0.06</v>
      </c>
      <c r="D7">
        <v>0.37</v>
      </c>
      <c r="E7">
        <v>6.17</v>
      </c>
      <c r="F7">
        <v>83.45</v>
      </c>
      <c r="G7">
        <v>8.06</v>
      </c>
      <c r="H7">
        <v>0.65</v>
      </c>
      <c r="I7">
        <v>7.0000000000000007E-2</v>
      </c>
      <c r="J7">
        <v>1.1599999999999999</v>
      </c>
      <c r="M7">
        <v>4.17</v>
      </c>
    </row>
    <row r="8" spans="1:15" x14ac:dyDescent="0.25">
      <c r="A8" t="s">
        <v>5</v>
      </c>
      <c r="B8">
        <v>0.01</v>
      </c>
      <c r="C8">
        <v>0.03</v>
      </c>
      <c r="D8">
        <v>0.12</v>
      </c>
      <c r="E8">
        <v>0.34</v>
      </c>
      <c r="F8">
        <v>5.08</v>
      </c>
      <c r="G8">
        <v>82.9</v>
      </c>
      <c r="H8">
        <v>6.69</v>
      </c>
      <c r="I8">
        <v>0.65</v>
      </c>
      <c r="J8">
        <v>4.18</v>
      </c>
      <c r="M8">
        <v>0.78</v>
      </c>
    </row>
    <row r="9" spans="1:15" x14ac:dyDescent="0.25">
      <c r="A9" t="s">
        <v>6</v>
      </c>
      <c r="B9">
        <v>0</v>
      </c>
      <c r="C9">
        <v>0.02</v>
      </c>
      <c r="D9">
        <v>0.02</v>
      </c>
      <c r="E9">
        <v>0.12</v>
      </c>
      <c r="F9">
        <v>0.42</v>
      </c>
      <c r="G9">
        <v>9.74</v>
      </c>
      <c r="H9">
        <v>71.069999999999993</v>
      </c>
      <c r="I9">
        <v>4.0599999999999996</v>
      </c>
      <c r="J9">
        <v>14.55</v>
      </c>
      <c r="M9">
        <v>0.16</v>
      </c>
    </row>
    <row r="10" spans="1:15" x14ac:dyDescent="0.25">
      <c r="A10" t="s">
        <v>7</v>
      </c>
      <c r="B10">
        <v>0</v>
      </c>
      <c r="C10">
        <v>0</v>
      </c>
      <c r="D10">
        <v>7.0000000000000007E-2</v>
      </c>
      <c r="E10">
        <v>0</v>
      </c>
      <c r="F10">
        <v>0.43</v>
      </c>
      <c r="G10">
        <v>2.37</v>
      </c>
      <c r="H10">
        <v>10.59</v>
      </c>
      <c r="I10">
        <v>42.36</v>
      </c>
      <c r="J10">
        <v>44.18</v>
      </c>
      <c r="M10">
        <v>0.02</v>
      </c>
    </row>
    <row r="11" spans="1:15" x14ac:dyDescent="0.25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100</v>
      </c>
      <c r="M11">
        <v>0.18</v>
      </c>
    </row>
    <row r="13" spans="1:15" x14ac:dyDescent="0.25">
      <c r="A13" t="s">
        <v>9</v>
      </c>
      <c r="C13" t="s">
        <v>10</v>
      </c>
      <c r="H13">
        <v>1</v>
      </c>
      <c r="I13">
        <v>2</v>
      </c>
      <c r="J13">
        <v>3</v>
      </c>
      <c r="K13">
        <v>4</v>
      </c>
    </row>
    <row r="14" spans="1:15" x14ac:dyDescent="0.25">
      <c r="C14">
        <v>1</v>
      </c>
      <c r="D14">
        <v>2</v>
      </c>
      <c r="E14">
        <v>3</v>
      </c>
      <c r="F14">
        <v>4</v>
      </c>
      <c r="G14" t="s">
        <v>11</v>
      </c>
      <c r="H14">
        <v>2.7499999999999996</v>
      </c>
      <c r="I14">
        <v>2.7499999999999996</v>
      </c>
      <c r="J14">
        <v>2.7499999999999996</v>
      </c>
      <c r="K14">
        <v>102.75</v>
      </c>
      <c r="L14" t="s">
        <v>12</v>
      </c>
      <c r="M14" t="s">
        <v>14</v>
      </c>
      <c r="N14" t="s">
        <v>13</v>
      </c>
      <c r="O14" t="s">
        <v>18</v>
      </c>
    </row>
    <row r="15" spans="1:15" x14ac:dyDescent="0.25">
      <c r="A15" t="s">
        <v>0</v>
      </c>
      <c r="C15" s="1">
        <v>0.02</v>
      </c>
      <c r="D15" s="1">
        <v>2.1509E-2</v>
      </c>
      <c r="E15" s="1">
        <v>2.3075999999999999E-2</v>
      </c>
      <c r="F15" s="1">
        <v>2.4761000000000002E-2</v>
      </c>
      <c r="H15">
        <f>H$14/(1+C15)^C$14</f>
        <v>2.6960784313725483</v>
      </c>
      <c r="I15">
        <f>I$14/(1+D15)^D$14</f>
        <v>2.6354106653025813</v>
      </c>
      <c r="J15">
        <f>J$14/(1+E15)^E$14</f>
        <v>2.5680826891860193</v>
      </c>
      <c r="K15">
        <f>K$14/(1+F15)^F$14</f>
        <v>93.173299509382375</v>
      </c>
      <c r="L15">
        <f>SUM(H15:K15)+$H$14</f>
        <v>103.82287129524352</v>
      </c>
      <c r="M15" s="2">
        <f>M3/100</f>
        <v>4.0000000000000002E-4</v>
      </c>
      <c r="N15">
        <f>L15*M15</f>
        <v>4.1529148518097407E-2</v>
      </c>
      <c r="O15">
        <f>(L15-$N$24)^2*M15</f>
        <v>3.7147458315298621E-3</v>
      </c>
    </row>
    <row r="16" spans="1:15" x14ac:dyDescent="0.25">
      <c r="A16" t="s">
        <v>1</v>
      </c>
      <c r="C16" s="1">
        <v>2.2499999999999999E-2</v>
      </c>
      <c r="D16" s="1">
        <v>2.4008999999999999E-2</v>
      </c>
      <c r="E16" s="1">
        <v>2.5575999999999998E-2</v>
      </c>
      <c r="F16" s="1">
        <v>2.7261000000000001E-2</v>
      </c>
      <c r="H16">
        <f t="shared" ref="H16:K23" si="0">H$14/(1+C16)^C$14</f>
        <v>2.6894865525672369</v>
      </c>
      <c r="I16">
        <f t="shared" si="0"/>
        <v>2.6225582702575068</v>
      </c>
      <c r="J16">
        <f t="shared" si="0"/>
        <v>2.5493481365244426</v>
      </c>
      <c r="K16">
        <f t="shared" si="0"/>
        <v>92.26959808047333</v>
      </c>
      <c r="L16">
        <f t="shared" ref="L16:L23" si="1">SUM(H16:K16)+$H$14</f>
        <v>102.88099103982252</v>
      </c>
      <c r="M16" s="2">
        <f t="shared" ref="M16:M23" si="2">M4/100</f>
        <v>1.8E-3</v>
      </c>
      <c r="N16">
        <f t="shared" ref="N16:N23" si="3">L16*M16</f>
        <v>0.18518578387168053</v>
      </c>
      <c r="O16">
        <f t="shared" ref="O16:O23" si="4">(L16-$N$24)^2*M16</f>
        <v>7.980055004364571E-3</v>
      </c>
    </row>
    <row r="17" spans="1:15" x14ac:dyDescent="0.25">
      <c r="A17" t="s">
        <v>2</v>
      </c>
      <c r="C17" s="1">
        <v>2.4999999999999998E-2</v>
      </c>
      <c r="D17" s="1">
        <v>2.6508999999999998E-2</v>
      </c>
      <c r="E17" s="1">
        <v>2.8075999999999997E-2</v>
      </c>
      <c r="F17" s="1">
        <v>2.9760999999999999E-2</v>
      </c>
      <c r="H17">
        <f t="shared" si="0"/>
        <v>2.6829268292682924</v>
      </c>
      <c r="I17">
        <f t="shared" si="0"/>
        <v>2.6097996644879569</v>
      </c>
      <c r="J17">
        <f t="shared" si="0"/>
        <v>2.5307953701682147</v>
      </c>
      <c r="K17">
        <f t="shared" si="0"/>
        <v>91.37682654792016</v>
      </c>
      <c r="L17">
        <f t="shared" si="1"/>
        <v>101.95034841184463</v>
      </c>
      <c r="M17" s="2">
        <f t="shared" si="2"/>
        <v>4.2000000000000003E-2</v>
      </c>
      <c r="N17">
        <f t="shared" si="3"/>
        <v>4.2819146332974745</v>
      </c>
      <c r="O17">
        <f t="shared" si="4"/>
        <v>5.7977649093757681E-2</v>
      </c>
    </row>
    <row r="18" spans="1:15" x14ac:dyDescent="0.25">
      <c r="A18" t="s">
        <v>3</v>
      </c>
      <c r="C18" s="1">
        <v>2.7499999999999997E-2</v>
      </c>
      <c r="D18" s="1">
        <v>2.9008999999999997E-2</v>
      </c>
      <c r="E18" s="1">
        <v>3.0575999999999996E-2</v>
      </c>
      <c r="F18" s="1">
        <v>3.2260999999999998E-2</v>
      </c>
      <c r="H18">
        <f t="shared" si="0"/>
        <v>2.6763990267639897</v>
      </c>
      <c r="I18">
        <f t="shared" si="0"/>
        <v>2.5971339376495979</v>
      </c>
      <c r="J18">
        <f t="shared" si="0"/>
        <v>2.5124221905546436</v>
      </c>
      <c r="K18">
        <f t="shared" si="0"/>
        <v>90.494826663632367</v>
      </c>
      <c r="L18">
        <f t="shared" si="1"/>
        <v>101.0307818186006</v>
      </c>
      <c r="M18" s="2">
        <f t="shared" si="2"/>
        <v>0.90269999999999995</v>
      </c>
      <c r="N18">
        <f t="shared" si="3"/>
        <v>91.200486747650757</v>
      </c>
      <c r="O18">
        <f t="shared" si="4"/>
        <v>5.885758661563701E-2</v>
      </c>
    </row>
    <row r="19" spans="1:15" x14ac:dyDescent="0.25">
      <c r="A19" t="s">
        <v>4</v>
      </c>
      <c r="C19" s="1">
        <v>3.7499999999999999E-2</v>
      </c>
      <c r="D19" s="1">
        <v>3.9009000000000002E-2</v>
      </c>
      <c r="E19" s="1">
        <v>4.0576000000000001E-2</v>
      </c>
      <c r="F19" s="1">
        <v>4.2260999999999993E-2</v>
      </c>
      <c r="H19">
        <f t="shared" si="0"/>
        <v>2.6506024096385534</v>
      </c>
      <c r="I19">
        <f t="shared" si="0"/>
        <v>2.5473819950288972</v>
      </c>
      <c r="J19">
        <f t="shared" si="0"/>
        <v>2.4406824521581738</v>
      </c>
      <c r="K19">
        <f t="shared" si="0"/>
        <v>87.071470910721345</v>
      </c>
      <c r="L19">
        <f t="shared" si="1"/>
        <v>97.460137767546968</v>
      </c>
      <c r="M19" s="2">
        <f t="shared" si="2"/>
        <v>4.1700000000000001E-2</v>
      </c>
      <c r="N19">
        <f t="shared" si="3"/>
        <v>4.0640877449067085</v>
      </c>
      <c r="O19">
        <f t="shared" si="4"/>
        <v>0.45833301634119</v>
      </c>
    </row>
    <row r="20" spans="1:15" x14ac:dyDescent="0.25">
      <c r="A20" t="s">
        <v>5</v>
      </c>
      <c r="C20" s="1">
        <v>0.05</v>
      </c>
      <c r="D20" s="1">
        <v>5.1509000000000006E-2</v>
      </c>
      <c r="E20" s="1">
        <v>5.3076000000000005E-2</v>
      </c>
      <c r="F20" s="1">
        <v>5.4761000000000004E-2</v>
      </c>
      <c r="H20">
        <f t="shared" si="0"/>
        <v>2.6190476190476186</v>
      </c>
      <c r="I20">
        <f t="shared" si="0"/>
        <v>2.4871770712700219</v>
      </c>
      <c r="J20">
        <f t="shared" si="0"/>
        <v>2.3547974041826696</v>
      </c>
      <c r="K20">
        <f t="shared" si="0"/>
        <v>83.016721342041407</v>
      </c>
      <c r="L20">
        <f t="shared" si="1"/>
        <v>93.227743436541715</v>
      </c>
      <c r="M20" s="2">
        <f t="shared" si="2"/>
        <v>7.8000000000000005E-3</v>
      </c>
      <c r="N20">
        <f t="shared" si="3"/>
        <v>0.72717639880502538</v>
      </c>
      <c r="O20">
        <f t="shared" si="4"/>
        <v>0.44434771949083079</v>
      </c>
    </row>
    <row r="21" spans="1:15" x14ac:dyDescent="0.25">
      <c r="A21" t="s">
        <v>6</v>
      </c>
      <c r="C21" s="1">
        <v>7.0000000000000007E-2</v>
      </c>
      <c r="D21" s="1">
        <v>7.1509000000000003E-2</v>
      </c>
      <c r="E21" s="1">
        <v>7.3076000000000002E-2</v>
      </c>
      <c r="F21" s="1">
        <v>7.4761000000000022E-2</v>
      </c>
      <c r="H21">
        <f t="shared" si="0"/>
        <v>2.5700934579439245</v>
      </c>
      <c r="I21">
        <f t="shared" si="0"/>
        <v>2.3951959433076597</v>
      </c>
      <c r="J21">
        <f t="shared" si="0"/>
        <v>2.2255699495289436</v>
      </c>
      <c r="K21">
        <f t="shared" si="0"/>
        <v>77.007714739381967</v>
      </c>
      <c r="L21">
        <f t="shared" si="1"/>
        <v>86.948574090162495</v>
      </c>
      <c r="M21" s="2">
        <f t="shared" si="2"/>
        <v>1.6000000000000001E-3</v>
      </c>
      <c r="N21">
        <f t="shared" si="3"/>
        <v>0.13911771854426</v>
      </c>
      <c r="O21">
        <f t="shared" si="4"/>
        <v>0.30589135683625313</v>
      </c>
    </row>
    <row r="22" spans="1:15" x14ac:dyDescent="0.25">
      <c r="A22" t="s">
        <v>7</v>
      </c>
      <c r="C22" s="1">
        <v>0.1</v>
      </c>
      <c r="D22" s="1">
        <v>0.101509</v>
      </c>
      <c r="E22" s="1">
        <v>0.103076</v>
      </c>
      <c r="F22" s="1">
        <v>0.10476100000000002</v>
      </c>
      <c r="H22">
        <f t="shared" si="0"/>
        <v>2.4999999999999996</v>
      </c>
      <c r="I22">
        <f t="shared" si="0"/>
        <v>2.2665045431431743</v>
      </c>
      <c r="J22">
        <f t="shared" si="0"/>
        <v>2.0488793579260713</v>
      </c>
      <c r="K22">
        <f t="shared" si="0"/>
        <v>68.977665613904634</v>
      </c>
      <c r="L22">
        <f t="shared" si="1"/>
        <v>78.543049514973873</v>
      </c>
      <c r="M22" s="2">
        <f t="shared" si="2"/>
        <v>2.0000000000000001E-4</v>
      </c>
      <c r="N22">
        <f t="shared" si="3"/>
        <v>1.5708609902994775E-2</v>
      </c>
      <c r="O22">
        <f t="shared" si="4"/>
        <v>9.885579782418849E-2</v>
      </c>
    </row>
    <row r="23" spans="1:15" x14ac:dyDescent="0.25">
      <c r="A23" t="s">
        <v>8</v>
      </c>
      <c r="C23" s="1">
        <v>0.15000000000000002</v>
      </c>
      <c r="D23" s="1">
        <v>0.15150900000000003</v>
      </c>
      <c r="E23" s="1">
        <v>0.15307600000000002</v>
      </c>
      <c r="F23" s="1">
        <v>0.15476100000000001</v>
      </c>
      <c r="H23">
        <f t="shared" si="0"/>
        <v>2.3913043478260869</v>
      </c>
      <c r="I23">
        <f t="shared" si="0"/>
        <v>2.0739487512436758</v>
      </c>
      <c r="J23">
        <f t="shared" si="0"/>
        <v>1.7937375313208122</v>
      </c>
      <c r="K23">
        <f t="shared" si="0"/>
        <v>57.784771306521023</v>
      </c>
      <c r="L23">
        <f t="shared" si="1"/>
        <v>66.793761936911594</v>
      </c>
      <c r="M23" s="2">
        <f t="shared" si="2"/>
        <v>1.8E-3</v>
      </c>
      <c r="N23">
        <f t="shared" si="3"/>
        <v>0.12022877148644087</v>
      </c>
      <c r="O23">
        <f t="shared" si="4"/>
        <v>2.078557455637958</v>
      </c>
    </row>
    <row r="24" spans="1:15" x14ac:dyDescent="0.25">
      <c r="N24">
        <f>SUM(N15:N23)</f>
        <v>100.77543555698345</v>
      </c>
      <c r="O24">
        <f>SUM(O15:O23)</f>
        <v>3.5145153826757092</v>
      </c>
    </row>
    <row r="25" spans="1:15" x14ac:dyDescent="0.25">
      <c r="N25" t="s">
        <v>19</v>
      </c>
      <c r="O25">
        <f>SQRT(O24)</f>
        <v>1.8747040786950109</v>
      </c>
    </row>
    <row r="27" spans="1:15" x14ac:dyDescent="0.25">
      <c r="B27" t="s">
        <v>20</v>
      </c>
      <c r="D27" t="s">
        <v>21</v>
      </c>
      <c r="E27">
        <f>_xlfn.NORM.S.INV(5%)</f>
        <v>-1.6448536269514726</v>
      </c>
      <c r="F27">
        <f>-E27*$O$25</f>
        <v>3.0836138033022076</v>
      </c>
      <c r="I27" t="s">
        <v>23</v>
      </c>
      <c r="K27" t="s">
        <v>21</v>
      </c>
      <c r="L27" s="1">
        <f>SUM(M19:M23)</f>
        <v>5.3100000000000001E-2</v>
      </c>
      <c r="M27">
        <f xml:space="preserve"> $N$24-L19</f>
        <v>3.3152977894364852</v>
      </c>
    </row>
    <row r="28" spans="1:15" x14ac:dyDescent="0.25">
      <c r="D28" t="s">
        <v>22</v>
      </c>
      <c r="E28">
        <f>_xlfn.NORM.S.INV(1%)</f>
        <v>-2.3263478740408408</v>
      </c>
      <c r="F28">
        <f>-E28*$O$25</f>
        <v>4.3612138479278313</v>
      </c>
      <c r="K28" t="s">
        <v>22</v>
      </c>
      <c r="L28" s="1">
        <f>SUM(M20:M23)</f>
        <v>1.14E-2</v>
      </c>
      <c r="M28">
        <f>$N$24-L20</f>
        <v>7.547692120441738</v>
      </c>
    </row>
    <row r="30" spans="1:15" x14ac:dyDescent="0.25">
      <c r="H30" t="s">
        <v>24</v>
      </c>
      <c r="I30">
        <f>H14/O25</f>
        <v>1.4668981794258888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178C8-7953-4360-8C0C-76B41F5A2058}">
  <dimension ref="A1:AT515"/>
  <sheetViews>
    <sheetView tabSelected="1" topLeftCell="A13" workbookViewId="0">
      <selection activeCell="K29" sqref="K29"/>
    </sheetView>
  </sheetViews>
  <sheetFormatPr defaultRowHeight="15" x14ac:dyDescent="0.25"/>
  <sheetData>
    <row r="1" spans="1:46" x14ac:dyDescent="0.25">
      <c r="AP1" t="s">
        <v>26</v>
      </c>
      <c r="AQ1" t="s">
        <v>31</v>
      </c>
    </row>
    <row r="2" spans="1:46" x14ac:dyDescent="0.25">
      <c r="B2" t="str">
        <f t="array" ref="B2:J2">TRANSPOSE(A3:A11)</f>
        <v>Aaa</v>
      </c>
      <c r="C2" t="str">
        <v>Aa</v>
      </c>
      <c r="D2" t="str">
        <v>A</v>
      </c>
      <c r="E2" t="str">
        <v>Baa</v>
      </c>
      <c r="F2" t="str">
        <v>Ba</v>
      </c>
      <c r="G2" t="str">
        <v>B</v>
      </c>
      <c r="H2" t="str">
        <v>Caa</v>
      </c>
      <c r="I2" t="str">
        <v>Ca-C</v>
      </c>
      <c r="J2" t="str">
        <v>Default</v>
      </c>
      <c r="AP2">
        <v>1.0001000000000007</v>
      </c>
      <c r="AQ2">
        <v>7.2030193310430746E-3</v>
      </c>
      <c r="AR2">
        <v>3.9097877295873537E-4</v>
      </c>
      <c r="AT2" s="3">
        <v>3.9097877295873537E-4</v>
      </c>
    </row>
    <row r="3" spans="1:46" x14ac:dyDescent="0.25">
      <c r="A3" t="s">
        <v>0</v>
      </c>
      <c r="B3">
        <v>90.65</v>
      </c>
      <c r="C3">
        <v>8.67</v>
      </c>
      <c r="D3">
        <v>0.65</v>
      </c>
      <c r="E3">
        <v>0</v>
      </c>
      <c r="F3">
        <v>0.03</v>
      </c>
      <c r="G3">
        <v>0</v>
      </c>
      <c r="H3">
        <v>0</v>
      </c>
      <c r="I3">
        <v>0</v>
      </c>
      <c r="J3">
        <v>0</v>
      </c>
      <c r="M3">
        <f t="array" ref="M3:M11">TRANSPOSE(B4:J4)</f>
        <v>0.95</v>
      </c>
      <c r="AP3">
        <v>1.0101000000000007</v>
      </c>
      <c r="AQ3">
        <v>8.4437804575415564E-3</v>
      </c>
      <c r="AR3">
        <v>4.6907548715974571E-4</v>
      </c>
    </row>
    <row r="4" spans="1:46" x14ac:dyDescent="0.25">
      <c r="A4" t="s">
        <v>1</v>
      </c>
      <c r="B4">
        <v>0.95</v>
      </c>
      <c r="C4">
        <v>89.44</v>
      </c>
      <c r="D4">
        <v>8.9499999999999993</v>
      </c>
      <c r="E4">
        <v>0.54</v>
      </c>
      <c r="F4">
        <v>7.0000000000000007E-2</v>
      </c>
      <c r="G4">
        <v>0.02</v>
      </c>
      <c r="H4">
        <v>0.01</v>
      </c>
      <c r="I4">
        <v>0</v>
      </c>
      <c r="J4">
        <v>0.02</v>
      </c>
      <c r="M4">
        <v>89.44</v>
      </c>
      <c r="AP4">
        <v>1.0201000000000007</v>
      </c>
      <c r="AQ4">
        <v>9.8578288566555008E-3</v>
      </c>
      <c r="AR4">
        <v>5.6043189913014047E-4</v>
      </c>
    </row>
    <row r="5" spans="1:46" x14ac:dyDescent="0.25">
      <c r="A5" t="s">
        <v>2</v>
      </c>
      <c r="B5">
        <v>0.06</v>
      </c>
      <c r="C5">
        <v>2.56</v>
      </c>
      <c r="D5">
        <v>90.73</v>
      </c>
      <c r="E5">
        <v>5.86</v>
      </c>
      <c r="F5">
        <v>0.57999999999999996</v>
      </c>
      <c r="G5">
        <v>0.11</v>
      </c>
      <c r="H5">
        <v>0.03</v>
      </c>
      <c r="I5">
        <v>0.01</v>
      </c>
      <c r="J5">
        <v>0.06</v>
      </c>
      <c r="M5">
        <v>8.9499999999999993</v>
      </c>
      <c r="AP5">
        <v>1.0301000000000007</v>
      </c>
      <c r="AQ5">
        <v>1.1462859085751525E-2</v>
      </c>
      <c r="AR5">
        <v>6.6686856813329219E-4</v>
      </c>
    </row>
    <row r="6" spans="1:46" x14ac:dyDescent="0.25">
      <c r="A6" t="s">
        <v>3</v>
      </c>
      <c r="B6">
        <v>0.04</v>
      </c>
      <c r="C6">
        <v>0.18</v>
      </c>
      <c r="D6">
        <v>4.2</v>
      </c>
      <c r="E6">
        <v>90.27</v>
      </c>
      <c r="F6">
        <v>4.17</v>
      </c>
      <c r="G6">
        <v>0.78</v>
      </c>
      <c r="H6">
        <v>0.16</v>
      </c>
      <c r="I6">
        <v>0.02</v>
      </c>
      <c r="J6">
        <v>0.18</v>
      </c>
      <c r="M6">
        <v>0.54</v>
      </c>
      <c r="AP6">
        <v>1.0401000000000007</v>
      </c>
      <c r="AQ6">
        <v>1.3277484473035962E-2</v>
      </c>
      <c r="AR6">
        <v>7.9038763553466757E-4</v>
      </c>
    </row>
    <row r="7" spans="1:46" x14ac:dyDescent="0.25">
      <c r="A7" t="s">
        <v>4</v>
      </c>
      <c r="B7">
        <v>0.01</v>
      </c>
      <c r="C7">
        <v>0.06</v>
      </c>
      <c r="D7">
        <v>0.37</v>
      </c>
      <c r="E7">
        <v>6.17</v>
      </c>
      <c r="F7">
        <v>83.45</v>
      </c>
      <c r="G7">
        <v>8.06</v>
      </c>
      <c r="H7">
        <v>0.65</v>
      </c>
      <c r="I7">
        <v>7.0000000000000007E-2</v>
      </c>
      <c r="J7">
        <v>1.1599999999999999</v>
      </c>
      <c r="M7">
        <v>7.0000000000000007E-2</v>
      </c>
      <c r="AP7">
        <v>1.0501000000000007</v>
      </c>
      <c r="AQ7">
        <v>1.5321179300197234E-2</v>
      </c>
      <c r="AR7">
        <v>9.3318173445773687E-4</v>
      </c>
    </row>
    <row r="8" spans="1:46" x14ac:dyDescent="0.25">
      <c r="A8" t="s">
        <v>5</v>
      </c>
      <c r="B8">
        <v>0.01</v>
      </c>
      <c r="C8">
        <v>0.03</v>
      </c>
      <c r="D8">
        <v>0.12</v>
      </c>
      <c r="E8">
        <v>0.34</v>
      </c>
      <c r="F8">
        <v>5.08</v>
      </c>
      <c r="G8">
        <v>82.9</v>
      </c>
      <c r="H8">
        <v>6.69</v>
      </c>
      <c r="I8">
        <v>0.65</v>
      </c>
      <c r="J8">
        <v>4.18</v>
      </c>
      <c r="M8">
        <v>0.02</v>
      </c>
      <c r="AP8">
        <v>1.0601000000000007</v>
      </c>
      <c r="AQ8">
        <v>1.7614207684528361E-2</v>
      </c>
      <c r="AR8">
        <v>1.0976422548425585E-3</v>
      </c>
    </row>
    <row r="9" spans="1:46" x14ac:dyDescent="0.25">
      <c r="A9" t="s">
        <v>6</v>
      </c>
      <c r="B9">
        <v>0</v>
      </c>
      <c r="C9">
        <v>0.02</v>
      </c>
      <c r="D9">
        <v>0.02</v>
      </c>
      <c r="E9">
        <v>0.12</v>
      </c>
      <c r="F9">
        <v>0.42</v>
      </c>
      <c r="G9">
        <v>9.74</v>
      </c>
      <c r="H9">
        <v>71.069999999999993</v>
      </c>
      <c r="I9">
        <v>4.0599999999999996</v>
      </c>
      <c r="J9">
        <v>14.55</v>
      </c>
      <c r="M9">
        <v>0.01</v>
      </c>
      <c r="AP9">
        <v>1.0701000000000007</v>
      </c>
      <c r="AQ9">
        <v>2.0177539157516054E-2</v>
      </c>
      <c r="AR9">
        <v>1.2863668307334052E-3</v>
      </c>
    </row>
    <row r="10" spans="1:46" x14ac:dyDescent="0.25">
      <c r="A10" t="s">
        <v>7</v>
      </c>
      <c r="B10">
        <v>0</v>
      </c>
      <c r="C10">
        <v>0</v>
      </c>
      <c r="D10">
        <v>7.0000000000000007E-2</v>
      </c>
      <c r="E10">
        <v>0</v>
      </c>
      <c r="F10">
        <v>0.43</v>
      </c>
      <c r="G10">
        <v>2.37</v>
      </c>
      <c r="H10">
        <v>10.59</v>
      </c>
      <c r="I10">
        <v>42.36</v>
      </c>
      <c r="J10">
        <v>44.18</v>
      </c>
      <c r="M10">
        <v>0</v>
      </c>
      <c r="AP10">
        <v>1.0801000000000007</v>
      </c>
      <c r="AQ10">
        <v>2.3032751123489379E-2</v>
      </c>
      <c r="AR10">
        <v>1.5021659175207609E-3</v>
      </c>
    </row>
    <row r="11" spans="1:46" x14ac:dyDescent="0.25">
      <c r="A11" t="s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100</v>
      </c>
      <c r="M11">
        <v>0.02</v>
      </c>
      <c r="AP11">
        <v>1.0901000000000007</v>
      </c>
      <c r="AQ11">
        <v>2.6201918571521078E-2</v>
      </c>
      <c r="AR11">
        <v>1.748068329645939E-3</v>
      </c>
    </row>
    <row r="12" spans="1:46" x14ac:dyDescent="0.25">
      <c r="AP12">
        <v>1.1001000000000007</v>
      </c>
      <c r="AQ12">
        <v>2.9707491602978763E-2</v>
      </c>
      <c r="AR12">
        <v>2.0273256139561975E-3</v>
      </c>
    </row>
    <row r="13" spans="1:46" x14ac:dyDescent="0.25">
      <c r="A13" t="s">
        <v>9</v>
      </c>
      <c r="C13" t="s">
        <v>10</v>
      </c>
      <c r="H13">
        <v>1</v>
      </c>
      <c r="I13">
        <v>2</v>
      </c>
      <c r="J13">
        <v>3</v>
      </c>
      <c r="K13">
        <v>4</v>
      </c>
      <c r="AP13">
        <v>1.1101000000000008</v>
      </c>
      <c r="AQ13">
        <v>3.3572161522555648E-2</v>
      </c>
      <c r="AR13">
        <v>2.3434151404539312E-3</v>
      </c>
    </row>
    <row r="14" spans="1:46" x14ac:dyDescent="0.25">
      <c r="C14">
        <v>1</v>
      </c>
      <c r="D14">
        <v>2</v>
      </c>
      <c r="E14">
        <v>3</v>
      </c>
      <c r="F14">
        <v>4</v>
      </c>
      <c r="G14" t="s">
        <v>11</v>
      </c>
      <c r="H14">
        <v>1.75</v>
      </c>
      <c r="I14">
        <v>1.75</v>
      </c>
      <c r="J14">
        <v>1.75</v>
      </c>
      <c r="K14">
        <v>101.75</v>
      </c>
      <c r="L14" t="s">
        <v>12</v>
      </c>
      <c r="M14" t="s">
        <v>14</v>
      </c>
      <c r="N14" t="s">
        <v>13</v>
      </c>
      <c r="O14" t="s">
        <v>18</v>
      </c>
      <c r="Q14" t="s">
        <v>27</v>
      </c>
      <c r="S14" t="s">
        <v>30</v>
      </c>
      <c r="U14" t="s">
        <v>37</v>
      </c>
      <c r="V14">
        <f>(S25/R24)^2+1</f>
        <v>1.0393289557307406</v>
      </c>
      <c r="X14" t="s">
        <v>26</v>
      </c>
      <c r="Y14" t="s">
        <v>31</v>
      </c>
      <c r="AB14" t="s">
        <v>26</v>
      </c>
      <c r="AC14" t="s">
        <v>31</v>
      </c>
      <c r="AP14">
        <v>1.1201000000000008</v>
      </c>
      <c r="AQ14">
        <v>3.7818716418964088E-2</v>
      </c>
      <c r="AR14">
        <v>2.7000418005608102E-3</v>
      </c>
    </row>
    <row r="15" spans="1:46" x14ac:dyDescent="0.25">
      <c r="A15" t="s">
        <v>0</v>
      </c>
      <c r="C15" s="1">
        <v>0.02</v>
      </c>
      <c r="D15" s="1">
        <v>2.1509E-2</v>
      </c>
      <c r="E15" s="1">
        <v>2.3075999999999999E-2</v>
      </c>
      <c r="F15" s="1">
        <v>2.4761000000000002E-2</v>
      </c>
      <c r="H15">
        <f>H$14/(1+C15)^C$14</f>
        <v>1.7156862745098038</v>
      </c>
      <c r="I15">
        <f>I$14/(1+D15)^D$14</f>
        <v>1.6770795142834611</v>
      </c>
      <c r="J15">
        <f>J$14/(1+E15)^E$14</f>
        <v>1.6342344385729217</v>
      </c>
      <c r="K15">
        <f>K$14/(1+F15)^F$14</f>
        <v>92.266503407101283</v>
      </c>
      <c r="L15">
        <f>SUM(H15:K15)+$H$14</f>
        <v>99.04350363446747</v>
      </c>
      <c r="M15" s="2">
        <f>M3/100</f>
        <v>9.4999999999999998E-3</v>
      </c>
      <c r="N15">
        <f>L15*M15</f>
        <v>0.94091328452744094</v>
      </c>
      <c r="O15">
        <f>(L15-$N$24)^2*M15</f>
        <v>9.8001658251034834E-3</v>
      </c>
      <c r="Q15">
        <f t="shared" ref="Q15:Q23" si="0">ABS(L15-100)</f>
        <v>0.95649636553253004</v>
      </c>
      <c r="R15">
        <f>Q15*M15</f>
        <v>9.0867154725590357E-3</v>
      </c>
      <c r="S15">
        <f>(Q15-$R$24)^2*M15</f>
        <v>9.8001658251038182E-3</v>
      </c>
      <c r="U15" t="s">
        <v>34</v>
      </c>
      <c r="V15">
        <f>LN(V14)</f>
        <v>3.8575270025385411E-2</v>
      </c>
      <c r="X15">
        <v>0.95649636553253004</v>
      </c>
      <c r="Y15">
        <f>_xlfn.LOGNORM.DIST(X15,$V$17,$V$16,FALSE)</f>
        <v>3.4243250202458135E-3</v>
      </c>
      <c r="Z15">
        <f>_xlfn.LOGNORM.DIST(X15,$V$17,$V$16,TRUE)</f>
        <v>1.6784700596676023E-4</v>
      </c>
      <c r="AB15">
        <v>1E-4</v>
      </c>
      <c r="AC15">
        <f>_xlfn.LOGNORM.DIST(AB15,$V$17,$V$16,FALSE)</f>
        <v>0</v>
      </c>
      <c r="AD15">
        <f>_xlfn.LOGNORM.DIST(AB15,$V$17,$V$16,TRUE)</f>
        <v>0</v>
      </c>
      <c r="AP15">
        <v>1.1301000000000008</v>
      </c>
      <c r="AQ15">
        <v>4.2469887329603252E-2</v>
      </c>
      <c r="AR15">
        <v>3.1011382131300087E-3</v>
      </c>
    </row>
    <row r="16" spans="1:46" x14ac:dyDescent="0.25">
      <c r="A16" t="s">
        <v>1</v>
      </c>
      <c r="C16" s="1">
        <v>2.2499999999999999E-2</v>
      </c>
      <c r="D16" s="1">
        <v>2.4008999999999999E-2</v>
      </c>
      <c r="E16" s="1">
        <v>2.5575999999999998E-2</v>
      </c>
      <c r="F16" s="1">
        <v>2.7261000000000001E-2</v>
      </c>
      <c r="H16">
        <f t="shared" ref="H16:K23" si="1">H$14/(1+C16)^C$14</f>
        <v>1.7114914425427874</v>
      </c>
      <c r="I16">
        <f t="shared" si="1"/>
        <v>1.6689007174365953</v>
      </c>
      <c r="J16">
        <f t="shared" si="1"/>
        <v>1.6223124505155546</v>
      </c>
      <c r="K16">
        <f t="shared" si="1"/>
        <v>91.371597125918839</v>
      </c>
      <c r="L16">
        <f t="shared" ref="L16:L23" si="2">SUM(H16:K16)+$H$14</f>
        <v>98.12430173641377</v>
      </c>
      <c r="M16" s="2">
        <f t="shared" ref="M16:M23" si="3">M4/100</f>
        <v>0.89439999999999997</v>
      </c>
      <c r="N16">
        <f t="shared" ref="N16:N23" si="4">L16*M16</f>
        <v>87.762375473048479</v>
      </c>
      <c r="O16">
        <f t="shared" ref="O16:O23" si="5">(L16-$N$24)^2*M16</f>
        <v>8.3242931410329422E-3</v>
      </c>
      <c r="Q16">
        <f t="shared" si="0"/>
        <v>1.87569826358623</v>
      </c>
      <c r="R16">
        <f t="shared" ref="R16:R23" si="6">Q16*M16</f>
        <v>1.6776245269515242</v>
      </c>
      <c r="S16">
        <f t="shared" ref="S16:S23" si="7">(Q16-$R$24)^2*M16</f>
        <v>8.3242931410359294E-3</v>
      </c>
      <c r="U16" t="s">
        <v>35</v>
      </c>
      <c r="V16">
        <f>SQRT(V15)</f>
        <v>0.19640588083197869</v>
      </c>
      <c r="X16">
        <v>1.87569826358623</v>
      </c>
      <c r="Y16">
        <f t="shared" ref="Y16:Y23" si="8">_xlfn.LOGNORM.DIST(X16,$V$17,$V$16,FALSE)</f>
        <v>1.0696196745862436</v>
      </c>
      <c r="Z16">
        <f t="shared" ref="Z16:Z23" si="9">_xlfn.LOGNORM.DIST(X16,$V$17,$V$16,TRUE)</f>
        <v>0.43756028846666856</v>
      </c>
      <c r="AB16">
        <f>AB15+0.01</f>
        <v>1.01E-2</v>
      </c>
      <c r="AC16">
        <f t="shared" ref="AC16:AC79" si="10">_xlfn.LOGNORM.DIST(AB16,$V$17,$V$16,FALSE)</f>
        <v>7.0699806586151833E-154</v>
      </c>
      <c r="AD16">
        <f t="shared" ref="AD16:AD79" si="11">_xlfn.LOGNORM.DIST(AB16,$V$17,$V$16,TRUE)</f>
        <v>5.2343857846315801E-158</v>
      </c>
      <c r="AP16">
        <v>1.1401000000000008</v>
      </c>
      <c r="AQ16">
        <v>4.7548186238480346E-2</v>
      </c>
      <c r="AR16">
        <v>3.5508633501697418E-3</v>
      </c>
    </row>
    <row r="17" spans="1:44" x14ac:dyDescent="0.25">
      <c r="A17" t="s">
        <v>2</v>
      </c>
      <c r="C17" s="1">
        <v>2.4999999999999998E-2</v>
      </c>
      <c r="D17" s="1">
        <v>2.6508999999999998E-2</v>
      </c>
      <c r="E17" s="1">
        <v>2.8075999999999997E-2</v>
      </c>
      <c r="F17" s="1">
        <v>2.9760999999999999E-2</v>
      </c>
      <c r="H17">
        <f t="shared" si="1"/>
        <v>1.7073170731707319</v>
      </c>
      <c r="I17">
        <f t="shared" si="1"/>
        <v>1.6607816046741548</v>
      </c>
      <c r="J17">
        <f t="shared" si="1"/>
        <v>1.6105061446525006</v>
      </c>
      <c r="K17">
        <f t="shared" si="1"/>
        <v>90.487514367405126</v>
      </c>
      <c r="L17">
        <f t="shared" si="2"/>
        <v>97.216119189902514</v>
      </c>
      <c r="M17" s="2">
        <f t="shared" si="3"/>
        <v>8.9499999999999996E-2</v>
      </c>
      <c r="N17">
        <f t="shared" si="4"/>
        <v>8.7008426674962749</v>
      </c>
      <c r="O17">
        <f t="shared" si="5"/>
        <v>5.8969014049018366E-2</v>
      </c>
      <c r="Q17">
        <f t="shared" si="0"/>
        <v>2.7838808100974859</v>
      </c>
      <c r="R17">
        <f t="shared" si="6"/>
        <v>0.24915733250372499</v>
      </c>
      <c r="S17">
        <f t="shared" si="7"/>
        <v>5.8969014049015854E-2</v>
      </c>
      <c r="U17" t="s">
        <v>36</v>
      </c>
      <c r="V17">
        <f>LN(R24)-0.5*V15</f>
        <v>0.65984769073543303</v>
      </c>
      <c r="X17">
        <v>2.7838808100974859</v>
      </c>
      <c r="Y17">
        <f t="shared" si="8"/>
        <v>0.13099899845127563</v>
      </c>
      <c r="Z17">
        <f t="shared" si="9"/>
        <v>0.96808002973843865</v>
      </c>
      <c r="AB17">
        <f t="shared" ref="AB17:AB80" si="12">AB16+0.01</f>
        <v>2.01E-2</v>
      </c>
      <c r="AC17">
        <f t="shared" si="10"/>
        <v>3.9806313908485188E-116</v>
      </c>
      <c r="AD17">
        <f t="shared" si="11"/>
        <v>6.7458630652074151E-120</v>
      </c>
      <c r="AP17">
        <v>1.1501000000000008</v>
      </c>
      <c r="AQ17">
        <v>5.3075737295816626E-2</v>
      </c>
      <c r="AR17">
        <v>4.053599507444044E-3</v>
      </c>
    </row>
    <row r="18" spans="1:44" x14ac:dyDescent="0.25">
      <c r="A18" t="s">
        <v>3</v>
      </c>
      <c r="C18" s="1">
        <v>2.7499999999999997E-2</v>
      </c>
      <c r="D18" s="1">
        <v>2.9008999999999997E-2</v>
      </c>
      <c r="E18" s="1">
        <v>3.0575999999999996E-2</v>
      </c>
      <c r="F18" s="1">
        <v>3.2260999999999998E-2</v>
      </c>
      <c r="H18">
        <f t="shared" si="1"/>
        <v>1.7031630170316301</v>
      </c>
      <c r="I18">
        <f t="shared" si="1"/>
        <v>1.6527215966861082</v>
      </c>
      <c r="J18">
        <f t="shared" si="1"/>
        <v>1.5988141212620464</v>
      </c>
      <c r="K18">
        <f t="shared" si="1"/>
        <v>89.614098423597014</v>
      </c>
      <c r="L18">
        <f t="shared" si="2"/>
        <v>96.3187971585768</v>
      </c>
      <c r="M18" s="2">
        <f t="shared" si="3"/>
        <v>5.4000000000000003E-3</v>
      </c>
      <c r="N18">
        <f t="shared" si="4"/>
        <v>0.52012150465631479</v>
      </c>
      <c r="O18">
        <f t="shared" si="5"/>
        <v>1.5772252028822108E-2</v>
      </c>
      <c r="Q18">
        <f t="shared" si="0"/>
        <v>3.6812028414232003</v>
      </c>
      <c r="R18">
        <f t="shared" si="6"/>
        <v>1.9878495343685281E-2</v>
      </c>
      <c r="S18">
        <f t="shared" si="7"/>
        <v>1.5772252028821789E-2</v>
      </c>
      <c r="X18">
        <v>3.6812028414232003</v>
      </c>
      <c r="Y18">
        <f t="shared" si="8"/>
        <v>2.5795755337355828E-3</v>
      </c>
      <c r="Z18">
        <f t="shared" si="9"/>
        <v>0.99947323633769736</v>
      </c>
      <c r="AB18">
        <f t="shared" si="12"/>
        <v>3.0100000000000002E-2</v>
      </c>
      <c r="AC18">
        <f t="shared" si="10"/>
        <v>1.8561127213579315E-96</v>
      </c>
      <c r="AD18">
        <f t="shared" si="11"/>
        <v>5.1654001715301227E-100</v>
      </c>
      <c r="AP18">
        <v>1.1601000000000008</v>
      </c>
      <c r="AQ18">
        <v>5.9074102768761759E-2</v>
      </c>
      <c r="AR18">
        <v>4.6139475596220494E-3</v>
      </c>
    </row>
    <row r="19" spans="1:44" x14ac:dyDescent="0.25">
      <c r="A19" t="s">
        <v>4</v>
      </c>
      <c r="C19" s="1">
        <v>3.7499999999999999E-2</v>
      </c>
      <c r="D19" s="1">
        <v>3.9009000000000002E-2</v>
      </c>
      <c r="E19" s="1">
        <v>4.0576000000000001E-2</v>
      </c>
      <c r="F19" s="1">
        <v>4.2260999999999993E-2</v>
      </c>
      <c r="H19">
        <f t="shared" si="1"/>
        <v>1.6867469879518071</v>
      </c>
      <c r="I19">
        <f t="shared" si="1"/>
        <v>1.6210612695638438</v>
      </c>
      <c r="J19">
        <f t="shared" si="1"/>
        <v>1.5531615604642925</v>
      </c>
      <c r="K19">
        <f t="shared" si="1"/>
        <v>86.224060001614561</v>
      </c>
      <c r="L19">
        <f t="shared" si="2"/>
        <v>92.83502981959451</v>
      </c>
      <c r="M19" s="2">
        <f t="shared" si="3"/>
        <v>7.000000000000001E-4</v>
      </c>
      <c r="N19">
        <f t="shared" si="4"/>
        <v>6.4984520873716173E-2</v>
      </c>
      <c r="O19">
        <f t="shared" si="5"/>
        <v>1.8875609177694399E-2</v>
      </c>
      <c r="Q19">
        <f t="shared" si="0"/>
        <v>7.1649701804054899</v>
      </c>
      <c r="R19">
        <f t="shared" si="6"/>
        <v>5.0154791262838434E-3</v>
      </c>
      <c r="S19">
        <f t="shared" si="7"/>
        <v>1.8875609177694271E-2</v>
      </c>
      <c r="X19">
        <v>7.1649701804054899</v>
      </c>
      <c r="Y19">
        <f t="shared" si="8"/>
        <v>6.335682898145863E-11</v>
      </c>
      <c r="Z19">
        <f t="shared" si="9"/>
        <v>0.99999999998690869</v>
      </c>
      <c r="AB19">
        <f t="shared" si="12"/>
        <v>4.0100000000000004E-2</v>
      </c>
      <c r="AC19">
        <f t="shared" si="10"/>
        <v>1.3347303249096201E-83</v>
      </c>
      <c r="AD19">
        <f t="shared" si="11"/>
        <v>5.3128772374481119E-87</v>
      </c>
      <c r="AP19">
        <v>1.1701000000000008</v>
      </c>
      <c r="AQ19">
        <v>6.5564105333518502E-2</v>
      </c>
      <c r="AR19">
        <v>5.2367204552631816E-3</v>
      </c>
    </row>
    <row r="20" spans="1:44" x14ac:dyDescent="0.25">
      <c r="A20" t="s">
        <v>5</v>
      </c>
      <c r="C20" s="1">
        <v>0.05</v>
      </c>
      <c r="D20" s="1">
        <v>5.1509000000000006E-2</v>
      </c>
      <c r="E20" s="1">
        <v>5.3076000000000005E-2</v>
      </c>
      <c r="F20" s="1">
        <v>5.4761000000000004E-2</v>
      </c>
      <c r="H20">
        <f t="shared" si="1"/>
        <v>1.6666666666666665</v>
      </c>
      <c r="I20">
        <f t="shared" si="1"/>
        <v>1.5827490453536504</v>
      </c>
      <c r="J20">
        <f t="shared" si="1"/>
        <v>1.4985074390253355</v>
      </c>
      <c r="K20">
        <f t="shared" si="1"/>
        <v>82.208772715841491</v>
      </c>
      <c r="L20">
        <f t="shared" si="2"/>
        <v>88.706695866887145</v>
      </c>
      <c r="M20" s="2">
        <f t="shared" si="3"/>
        <v>2.0000000000000001E-4</v>
      </c>
      <c r="N20">
        <f t="shared" si="4"/>
        <v>1.7741339173377429E-2</v>
      </c>
      <c r="O20">
        <f t="shared" si="5"/>
        <v>1.7376701934827418E-2</v>
      </c>
      <c r="Q20">
        <f t="shared" si="0"/>
        <v>11.293304133112855</v>
      </c>
      <c r="R20">
        <f t="shared" si="6"/>
        <v>2.2586608266225712E-3</v>
      </c>
      <c r="S20">
        <f t="shared" si="7"/>
        <v>1.7376701934827352E-2</v>
      </c>
      <c r="X20">
        <v>11.293304133112855</v>
      </c>
      <c r="Y20">
        <f t="shared" si="8"/>
        <v>5.3880718613482471E-19</v>
      </c>
      <c r="Z20">
        <f t="shared" si="9"/>
        <v>1</v>
      </c>
      <c r="AB20">
        <f t="shared" si="12"/>
        <v>5.0100000000000006E-2</v>
      </c>
      <c r="AC20">
        <f t="shared" si="10"/>
        <v>2.9232505041714459E-74</v>
      </c>
      <c r="AD20">
        <f t="shared" si="11"/>
        <v>1.5418700964147904E-77</v>
      </c>
      <c r="AP20">
        <v>1.1801000000000008</v>
      </c>
      <c r="AQ20">
        <v>7.2565648398346658E-2</v>
      </c>
      <c r="AR20">
        <v>5.9269349234430252E-3</v>
      </c>
    </row>
    <row r="21" spans="1:44" x14ac:dyDescent="0.25">
      <c r="A21" t="s">
        <v>6</v>
      </c>
      <c r="C21" s="1">
        <v>7.0000000000000007E-2</v>
      </c>
      <c r="D21" s="1">
        <v>7.1509000000000003E-2</v>
      </c>
      <c r="E21" s="1">
        <v>7.3076000000000002E-2</v>
      </c>
      <c r="F21" s="1">
        <v>7.4761000000000022E-2</v>
      </c>
      <c r="H21">
        <f t="shared" si="1"/>
        <v>1.6355140186915886</v>
      </c>
      <c r="I21">
        <f t="shared" si="1"/>
        <v>1.5242156002866929</v>
      </c>
      <c r="J21">
        <f t="shared" si="1"/>
        <v>1.4162717860638736</v>
      </c>
      <c r="K21">
        <f t="shared" si="1"/>
        <v>76.258247929266332</v>
      </c>
      <c r="L21">
        <f t="shared" si="2"/>
        <v>82.584249334308481</v>
      </c>
      <c r="M21" s="2">
        <f t="shared" si="3"/>
        <v>1E-4</v>
      </c>
      <c r="N21">
        <f t="shared" si="4"/>
        <v>8.2584249334308486E-3</v>
      </c>
      <c r="O21">
        <f t="shared" si="5"/>
        <v>2.3850413100198514E-2</v>
      </c>
      <c r="Q21">
        <f t="shared" si="0"/>
        <v>17.415750665691519</v>
      </c>
      <c r="R21">
        <f t="shared" si="6"/>
        <v>1.7415750665691519E-3</v>
      </c>
      <c r="S21">
        <f t="shared" si="7"/>
        <v>2.3850413100198458E-2</v>
      </c>
      <c r="X21">
        <v>17.415750665691519</v>
      </c>
      <c r="Y21">
        <f t="shared" si="8"/>
        <v>7.6344776592150741E-29</v>
      </c>
      <c r="Z21">
        <f t="shared" si="9"/>
        <v>1</v>
      </c>
      <c r="AB21">
        <f t="shared" si="12"/>
        <v>6.0100000000000008E-2</v>
      </c>
      <c r="AC21">
        <f t="shared" si="10"/>
        <v>4.8551583481513593E-67</v>
      </c>
      <c r="AD21">
        <f t="shared" si="11"/>
        <v>3.2320562473037928E-70</v>
      </c>
      <c r="AP21">
        <v>1.1901000000000008</v>
      </c>
      <c r="AQ21">
        <v>8.0097536203230735E-2</v>
      </c>
      <c r="AR21">
        <v>6.6898013810204812E-3</v>
      </c>
    </row>
    <row r="22" spans="1:44" x14ac:dyDescent="0.25">
      <c r="A22" t="s">
        <v>7</v>
      </c>
      <c r="C22" s="1">
        <v>0.1</v>
      </c>
      <c r="D22" s="1">
        <v>0.101509</v>
      </c>
      <c r="E22" s="1">
        <v>0.103076</v>
      </c>
      <c r="F22" s="1">
        <v>0.10476100000000002</v>
      </c>
      <c r="H22">
        <f t="shared" si="1"/>
        <v>1.5909090909090908</v>
      </c>
      <c r="I22">
        <f t="shared" si="1"/>
        <v>1.4423210729092928</v>
      </c>
      <c r="J22">
        <f t="shared" si="1"/>
        <v>1.3038323186802276</v>
      </c>
      <c r="K22">
        <f t="shared" si="1"/>
        <v>68.306350133477338</v>
      </c>
      <c r="L22">
        <f t="shared" si="2"/>
        <v>74.393412615975947</v>
      </c>
      <c r="M22" s="2">
        <f t="shared" si="3"/>
        <v>0</v>
      </c>
      <c r="N22">
        <f t="shared" si="4"/>
        <v>0</v>
      </c>
      <c r="O22">
        <f t="shared" si="5"/>
        <v>0</v>
      </c>
      <c r="Q22">
        <f t="shared" si="0"/>
        <v>25.606587384024053</v>
      </c>
      <c r="R22">
        <f t="shared" si="6"/>
        <v>0</v>
      </c>
      <c r="S22">
        <f t="shared" si="7"/>
        <v>0</v>
      </c>
      <c r="U22" t="s">
        <v>32</v>
      </c>
      <c r="V22">
        <f>_xlfn.LOGNORM.INV(95%,V17,V16)</f>
        <v>2.6722120596761143</v>
      </c>
      <c r="X22">
        <v>25.606587384024053</v>
      </c>
      <c r="Y22">
        <f t="shared" si="8"/>
        <v>2.1981909147994147E-39</v>
      </c>
      <c r="Z22">
        <f t="shared" si="9"/>
        <v>1</v>
      </c>
      <c r="AB22">
        <f t="shared" si="12"/>
        <v>7.010000000000001E-2</v>
      </c>
      <c r="AC22">
        <f t="shared" si="10"/>
        <v>3.1740534288648804E-61</v>
      </c>
      <c r="AD22">
        <f t="shared" si="11"/>
        <v>2.5780882810266974E-64</v>
      </c>
      <c r="AP22">
        <v>1.2001000000000008</v>
      </c>
      <c r="AQ22">
        <v>8.8177295474710968E-2</v>
      </c>
      <c r="AR22">
        <v>7.5307120471880392E-3</v>
      </c>
    </row>
    <row r="23" spans="1:44" x14ac:dyDescent="0.25">
      <c r="A23" t="s">
        <v>8</v>
      </c>
      <c r="C23" s="1">
        <v>0.15000000000000002</v>
      </c>
      <c r="D23" s="1">
        <v>0.15150900000000003</v>
      </c>
      <c r="E23" s="1">
        <v>0.15307600000000002</v>
      </c>
      <c r="F23" s="1">
        <v>0.15476100000000001</v>
      </c>
      <c r="H23">
        <f t="shared" si="1"/>
        <v>1.5217391304347827</v>
      </c>
      <c r="I23">
        <f t="shared" si="1"/>
        <v>1.3197855689732485</v>
      </c>
      <c r="J23">
        <f t="shared" si="1"/>
        <v>1.1414693381132444</v>
      </c>
      <c r="K23">
        <f t="shared" si="1"/>
        <v>57.222389104024465</v>
      </c>
      <c r="L23">
        <f t="shared" si="2"/>
        <v>62.955383141545738</v>
      </c>
      <c r="M23" s="2">
        <f t="shared" si="3"/>
        <v>2.0000000000000001E-4</v>
      </c>
      <c r="N23">
        <f t="shared" si="4"/>
        <v>1.2591076628309147E-2</v>
      </c>
      <c r="O23">
        <f t="shared" si="5"/>
        <v>0.24601528175702833</v>
      </c>
      <c r="Q23">
        <f t="shared" si="0"/>
        <v>37.044616858454262</v>
      </c>
      <c r="R23">
        <f t="shared" si="6"/>
        <v>7.408923371690853E-3</v>
      </c>
      <c r="S23">
        <f t="shared" si="7"/>
        <v>0.24601528175702816</v>
      </c>
      <c r="U23" t="s">
        <v>33</v>
      </c>
      <c r="V23">
        <f>_xlfn.LOGNORM.INV(97.5%,V17,V16)</f>
        <v>2.8428189375099508</v>
      </c>
      <c r="X23">
        <v>37.044616858454262</v>
      </c>
      <c r="Y23">
        <f t="shared" si="8"/>
        <v>4.7366328830330644E-51</v>
      </c>
      <c r="Z23">
        <f t="shared" si="9"/>
        <v>1</v>
      </c>
      <c r="AB23">
        <f t="shared" si="12"/>
        <v>8.0100000000000005E-2</v>
      </c>
      <c r="AC23">
        <f t="shared" si="10"/>
        <v>2.1113163332022854E-56</v>
      </c>
      <c r="AD23">
        <f t="shared" si="11"/>
        <v>2.0409876057150805E-59</v>
      </c>
      <c r="AP23">
        <v>1.2101000000000008</v>
      </c>
      <c r="AQ23">
        <v>9.6821000423190001E-2</v>
      </c>
      <c r="AR23">
        <v>8.4552272897958601E-3</v>
      </c>
    </row>
    <row r="24" spans="1:44" x14ac:dyDescent="0.25">
      <c r="M24" t="s">
        <v>13</v>
      </c>
      <c r="N24">
        <f>SUM(N15:N23)</f>
        <v>98.027828291337357</v>
      </c>
      <c r="O24">
        <f>SUM(O15:O23)</f>
        <v>0.39898373101372553</v>
      </c>
      <c r="Q24" t="s">
        <v>28</v>
      </c>
      <c r="R24">
        <f>SUM(R15:R23)</f>
        <v>1.97217170866266</v>
      </c>
      <c r="S24">
        <f>SUM(S15:S22)</f>
        <v>0.15296844925669745</v>
      </c>
      <c r="U24" t="s">
        <v>39</v>
      </c>
      <c r="V24">
        <f>_xlfn.LOGNORM.INV(99%,V17,V16)</f>
        <v>3.0549282127257484</v>
      </c>
      <c r="AB24">
        <f t="shared" si="12"/>
        <v>9.01E-2</v>
      </c>
      <c r="AC24">
        <f t="shared" si="10"/>
        <v>2.5890357434386978E-52</v>
      </c>
      <c r="AD24">
        <f t="shared" si="11"/>
        <v>2.922398833042832E-55</v>
      </c>
      <c r="AP24">
        <v>1.2201000000000009</v>
      </c>
      <c r="AQ24">
        <v>0.10604310285504655</v>
      </c>
      <c r="AR24">
        <v>9.4690602457585503E-3</v>
      </c>
    </row>
    <row r="25" spans="1:44" x14ac:dyDescent="0.25">
      <c r="N25" t="s">
        <v>19</v>
      </c>
      <c r="O25">
        <f>SQRT(O24)</f>
        <v>0.63165158989250203</v>
      </c>
      <c r="R25" t="s">
        <v>29</v>
      </c>
      <c r="S25">
        <f>SQRT(S24)</f>
        <v>0.39111181170695608</v>
      </c>
      <c r="AB25">
        <f t="shared" si="12"/>
        <v>0.10009999999999999</v>
      </c>
      <c r="AC25">
        <f t="shared" si="10"/>
        <v>8.6875908027282712E-49</v>
      </c>
      <c r="AD25">
        <f t="shared" si="11"/>
        <v>1.1278485180748685E-51</v>
      </c>
      <c r="AP25">
        <v>1.2301000000000009</v>
      </c>
      <c r="AQ25">
        <v>0.11585626913362511</v>
      </c>
      <c r="AR25">
        <v>1.0578059775404268E-2</v>
      </c>
    </row>
    <row r="26" spans="1:44" x14ac:dyDescent="0.25">
      <c r="AB26">
        <f t="shared" si="12"/>
        <v>0.11009999999999999</v>
      </c>
      <c r="AC26">
        <f t="shared" si="10"/>
        <v>1.0500421134227838E-45</v>
      </c>
      <c r="AD26">
        <f t="shared" si="11"/>
        <v>1.5487400722583072E-48</v>
      </c>
      <c r="AP26">
        <v>1.2401000000000009</v>
      </c>
      <c r="AQ26">
        <v>0.12627122566251456</v>
      </c>
      <c r="AR26">
        <v>1.1788191827681685E-2</v>
      </c>
    </row>
    <row r="27" spans="1:44" x14ac:dyDescent="0.25">
      <c r="B27" t="s">
        <v>20</v>
      </c>
      <c r="D27" t="s">
        <v>21</v>
      </c>
      <c r="E27">
        <f>_xlfn.NORM.S.INV(5%)</f>
        <v>-1.6448536269514726</v>
      </c>
      <c r="F27">
        <f>-E27*$O$25</f>
        <v>1.0389744086043462</v>
      </c>
      <c r="I27" t="s">
        <v>23</v>
      </c>
      <c r="K27" t="s">
        <v>32</v>
      </c>
      <c r="L27" s="1">
        <f>SUM(M19:M23)</f>
        <v>1.2000000000000001E-3</v>
      </c>
      <c r="M27">
        <f xml:space="preserve"> $N$24-L19</f>
        <v>5.1927984717428473</v>
      </c>
      <c r="AB27">
        <f t="shared" si="12"/>
        <v>0.12009999999999998</v>
      </c>
      <c r="AC27">
        <f t="shared" si="10"/>
        <v>5.5747348285531328E-43</v>
      </c>
      <c r="AD27">
        <f t="shared" si="11"/>
        <v>9.2470190886691705E-46</v>
      </c>
      <c r="AP27">
        <v>1.2501000000000009</v>
      </c>
      <c r="AQ27">
        <v>0.13729661448271224</v>
      </c>
      <c r="AR27">
        <v>1.3105519309482096E-2</v>
      </c>
    </row>
    <row r="28" spans="1:44" x14ac:dyDescent="0.25">
      <c r="D28" t="s">
        <v>22</v>
      </c>
      <c r="E28">
        <f>_xlfn.NORM.S.INV(1%)</f>
        <v>-2.3263478740408408</v>
      </c>
      <c r="F28">
        <f>-E28*$O$25</f>
        <v>1.4694413332809391</v>
      </c>
      <c r="K28" t="s">
        <v>40</v>
      </c>
      <c r="L28" s="1">
        <f>SUM(M20:M23)</f>
        <v>5.0000000000000001E-4</v>
      </c>
      <c r="M28">
        <f>$N$24-L20</f>
        <v>9.3211324244502123</v>
      </c>
      <c r="P28" t="s">
        <v>24</v>
      </c>
      <c r="Q28">
        <f>H14/R24</f>
        <v>0.88734667083663021</v>
      </c>
      <c r="AB28">
        <f t="shared" si="12"/>
        <v>0.13009999999999999</v>
      </c>
      <c r="AC28">
        <f t="shared" si="10"/>
        <v>1.5066934930930147E-40</v>
      </c>
      <c r="AD28">
        <f t="shared" si="11"/>
        <v>2.7867017262275073E-43</v>
      </c>
      <c r="AP28">
        <v>1.2601000000000009</v>
      </c>
      <c r="AQ28">
        <v>0.14893886047385005</v>
      </c>
      <c r="AR28">
        <v>1.4536180567759013E-2</v>
      </c>
    </row>
    <row r="29" spans="1:44" x14ac:dyDescent="0.25">
      <c r="P29" t="s">
        <v>38</v>
      </c>
      <c r="Q29">
        <f>H14/S25</f>
        <v>4.4744238031634866</v>
      </c>
      <c r="AB29">
        <f t="shared" si="12"/>
        <v>0.1401</v>
      </c>
      <c r="AC29">
        <f t="shared" si="10"/>
        <v>2.319770475569304E-38</v>
      </c>
      <c r="AD29">
        <f t="shared" si="11"/>
        <v>4.7492422766771098E-41</v>
      </c>
      <c r="AP29">
        <v>1.2701000000000009</v>
      </c>
      <c r="AQ29">
        <v>0.16120205153042919</v>
      </c>
      <c r="AR29">
        <v>1.6086366607446351E-2</v>
      </c>
    </row>
    <row r="30" spans="1:44" x14ac:dyDescent="0.25">
      <c r="H30" t="s">
        <v>24</v>
      </c>
      <c r="I30">
        <f>H14/O25</f>
        <v>2.7705146761331272</v>
      </c>
      <c r="M30" t="s">
        <v>25</v>
      </c>
      <c r="N30">
        <f>ABS(N24-100)</f>
        <v>1.9721717086626427</v>
      </c>
      <c r="AB30">
        <f t="shared" si="12"/>
        <v>0.15010000000000001</v>
      </c>
      <c r="AC30">
        <f t="shared" si="10"/>
        <v>2.2207014634723903E-36</v>
      </c>
      <c r="AD30">
        <f t="shared" si="11"/>
        <v>5.0008160762152215E-39</v>
      </c>
      <c r="AP30">
        <v>1.2801000000000009</v>
      </c>
      <c r="AQ30">
        <v>0.17408783294903821</v>
      </c>
      <c r="AR30">
        <v>1.7762297181224036E-2</v>
      </c>
    </row>
    <row r="31" spans="1:44" x14ac:dyDescent="0.25">
      <c r="AB31">
        <f t="shared" si="12"/>
        <v>0.16010000000000002</v>
      </c>
      <c r="AC31">
        <f t="shared" si="10"/>
        <v>1.4166697092504787E-34</v>
      </c>
      <c r="AD31">
        <f t="shared" si="11"/>
        <v>3.4897756339238159E-37</v>
      </c>
      <c r="AP31">
        <v>1.2901000000000009</v>
      </c>
      <c r="AQ31">
        <v>0.18759531711401373</v>
      </c>
      <c r="AR31">
        <v>1.957019589880675E-2</v>
      </c>
    </row>
    <row r="32" spans="1:44" x14ac:dyDescent="0.25">
      <c r="AB32">
        <f t="shared" si="12"/>
        <v>0.17010000000000003</v>
      </c>
      <c r="AC32">
        <f t="shared" si="10"/>
        <v>6.3679887572003547E-33</v>
      </c>
      <c r="AD32">
        <f t="shared" si="11"/>
        <v>1.7076641681751698E-35</v>
      </c>
      <c r="AP32">
        <v>1.3001000000000009</v>
      </c>
      <c r="AQ32">
        <v>0.20172100940931104</v>
      </c>
      <c r="AR32">
        <v>2.1516264513516254E-2</v>
      </c>
    </row>
    <row r="33" spans="28:44" x14ac:dyDescent="0.25">
      <c r="AB33">
        <f t="shared" si="12"/>
        <v>0.18010000000000004</v>
      </c>
      <c r="AC33">
        <f t="shared" si="10"/>
        <v>2.1107740792767135E-31</v>
      </c>
      <c r="AD33">
        <f t="shared" si="11"/>
        <v>6.135415907150398E-34</v>
      </c>
      <c r="AP33">
        <v>1.3101000000000009</v>
      </c>
      <c r="AQ33">
        <v>0.21645875111592508</v>
      </c>
      <c r="AR33">
        <v>2.3606656552339449E-2</v>
      </c>
    </row>
    <row r="34" spans="28:44" x14ac:dyDescent="0.25">
      <c r="AB34">
        <f t="shared" si="12"/>
        <v>0.19010000000000005</v>
      </c>
      <c r="AC34">
        <f t="shared" si="10"/>
        <v>5.3565319645632325E-30</v>
      </c>
      <c r="AD34">
        <f t="shared" si="11"/>
        <v>1.6811962403818585E-32</v>
      </c>
      <c r="AP34">
        <v>1.3201000000000009</v>
      </c>
      <c r="AQ34">
        <v>0.23179967987951661</v>
      </c>
      <c r="AR34">
        <v>2.5847450462398221E-2</v>
      </c>
    </row>
    <row r="35" spans="28:44" x14ac:dyDescent="0.25">
      <c r="AB35">
        <f t="shared" si="12"/>
        <v>0.20010000000000006</v>
      </c>
      <c r="AC35">
        <f t="shared" si="10"/>
        <v>1.0737851936252144E-28</v>
      </c>
      <c r="AD35">
        <f t="shared" si="11"/>
        <v>3.6264706246788971E-31</v>
      </c>
      <c r="AP35">
        <v>1.3301000000000009</v>
      </c>
      <c r="AQ35">
        <v>0.24773220815444752</v>
      </c>
      <c r="AR35">
        <v>2.8244622451714285E-2</v>
      </c>
    </row>
    <row r="36" spans="28:44" x14ac:dyDescent="0.25">
      <c r="AB36">
        <f t="shared" si="12"/>
        <v>0.21010000000000006</v>
      </c>
      <c r="AC36">
        <f t="shared" si="10"/>
        <v>1.745749005008146E-27</v>
      </c>
      <c r="AD36">
        <f t="shared" si="11"/>
        <v>6.3244814726005707E-30</v>
      </c>
      <c r="AP36">
        <v>1.340100000000001</v>
      </c>
      <c r="AQ36">
        <v>0.26424201985063567</v>
      </c>
      <c r="AR36">
        <v>3.0804019205314448E-2</v>
      </c>
    </row>
    <row r="37" spans="28:44" x14ac:dyDescent="0.25">
      <c r="AB37">
        <f t="shared" si="12"/>
        <v>0.22010000000000007</v>
      </c>
      <c r="AC37">
        <f t="shared" si="10"/>
        <v>2.35389818961216E-26</v>
      </c>
      <c r="AD37">
        <f t="shared" si="11"/>
        <v>9.121710185520248E-29</v>
      </c>
      <c r="AP37">
        <v>1.350100000000001</v>
      </c>
      <c r="AQ37">
        <v>0.28131208523088519</v>
      </c>
      <c r="AR37">
        <v>3.3531330659090766E-2</v>
      </c>
    </row>
    <row r="38" spans="28:44" x14ac:dyDescent="0.25">
      <c r="AB38">
        <f t="shared" si="12"/>
        <v>0.23010000000000008</v>
      </c>
      <c r="AC38">
        <f t="shared" si="10"/>
        <v>2.6831331423798565E-25</v>
      </c>
      <c r="AD38">
        <f t="shared" si="11"/>
        <v>1.1093120798121581E-27</v>
      </c>
      <c r="AP38">
        <v>1.360100000000001</v>
      </c>
      <c r="AQ38">
        <v>0.29892269393085114</v>
      </c>
      <c r="AR38">
        <v>3.6432063013425914E-2</v>
      </c>
    </row>
    <row r="39" spans="28:44" x14ac:dyDescent="0.25">
      <c r="AB39">
        <f t="shared" si="12"/>
        <v>0.24010000000000009</v>
      </c>
      <c r="AC39">
        <f t="shared" si="10"/>
        <v>2.6284614891266003E-24</v>
      </c>
      <c r="AD39">
        <f t="shared" si="11"/>
        <v>1.1566666115708688E-26</v>
      </c>
      <c r="AP39">
        <v>1.370100000000001</v>
      </c>
      <c r="AQ39">
        <v>0.31705150580368174</v>
      </c>
      <c r="AR39">
        <v>3.951151216645854E-2</v>
      </c>
    </row>
    <row r="40" spans="28:44" x14ac:dyDescent="0.25">
      <c r="AB40">
        <f t="shared" si="12"/>
        <v>0.2501000000000001</v>
      </c>
      <c r="AC40">
        <f t="shared" si="10"/>
        <v>2.2447595403257114E-23</v>
      </c>
      <c r="AD40">
        <f t="shared" si="11"/>
        <v>1.0491240752219377E-25</v>
      </c>
      <c r="AP40">
        <v>1.380100000000001</v>
      </c>
      <c r="AQ40">
        <v>0.33567361912856858</v>
      </c>
      <c r="AR40">
        <v>4.2774737743064416E-2</v>
      </c>
    </row>
    <row r="41" spans="28:44" x14ac:dyDescent="0.25">
      <c r="AB41">
        <f t="shared" si="12"/>
        <v>0.26010000000000011</v>
      </c>
      <c r="AC41">
        <f t="shared" si="10"/>
        <v>1.6922197850545204E-22</v>
      </c>
      <c r="AD41">
        <f t="shared" si="11"/>
        <v>8.3828792017398328E-25</v>
      </c>
      <c r="AP41">
        <v>1.390100000000001</v>
      </c>
      <c r="AQ41">
        <v>0.3547616555686669</v>
      </c>
      <c r="AR41">
        <v>4.6226537890243571E-2</v>
      </c>
    </row>
    <row r="42" spans="28:44" x14ac:dyDescent="0.25">
      <c r="AB42">
        <f t="shared" si="12"/>
        <v>0.27010000000000012</v>
      </c>
      <c r="AC42">
        <f t="shared" si="10"/>
        <v>1.1384273683931163E-21</v>
      </c>
      <c r="AD42">
        <f t="shared" si="11"/>
        <v>5.9664432299114287E-24</v>
      </c>
      <c r="AP42">
        <v>1.400100000000001</v>
      </c>
      <c r="AQ42">
        <v>0.37428586112067364</v>
      </c>
      <c r="AR42">
        <v>4.9871425002732388E-2</v>
      </c>
    </row>
    <row r="43" spans="28:44" x14ac:dyDescent="0.25">
      <c r="AB43">
        <f t="shared" si="12"/>
        <v>0.28010000000000013</v>
      </c>
      <c r="AC43">
        <f t="shared" si="10"/>
        <v>6.900717294153471E-21</v>
      </c>
      <c r="AD43">
        <f t="shared" si="11"/>
        <v>3.8197139100341666E-23</v>
      </c>
      <c r="AP43">
        <v>1.410100000000001</v>
      </c>
      <c r="AQ43">
        <v>0.39421422216707652</v>
      </c>
      <c r="AR43">
        <v>5.3713602534417662E-2</v>
      </c>
    </row>
    <row r="44" spans="28:44" x14ac:dyDescent="0.25">
      <c r="AB44">
        <f t="shared" si="12"/>
        <v>0.29010000000000014</v>
      </c>
      <c r="AC44">
        <f t="shared" si="10"/>
        <v>3.8012120603197632E-20</v>
      </c>
      <c r="AD44">
        <f t="shared" si="11"/>
        <v>2.2186565139973222E-22</v>
      </c>
      <c r="AP44">
        <v>1.420100000000001</v>
      </c>
      <c r="AQ44">
        <v>0.41451259562382259</v>
      </c>
      <c r="AR44">
        <v>5.775694304163493E-2</v>
      </c>
    </row>
    <row r="45" spans="28:44" x14ac:dyDescent="0.25">
      <c r="AB45">
        <f t="shared" si="12"/>
        <v>0.30010000000000014</v>
      </c>
      <c r="AC45">
        <f t="shared" si="10"/>
        <v>1.9172402294784947E-19</v>
      </c>
      <c r="AD45">
        <f t="shared" si="11"/>
        <v>1.1782240518391154E-21</v>
      </c>
      <c r="AP45">
        <v>1.430100000000001</v>
      </c>
      <c r="AQ45">
        <v>0.43514485207176601</v>
      </c>
      <c r="AR45">
        <v>6.2004967593828446E-2</v>
      </c>
    </row>
    <row r="46" spans="28:44" x14ac:dyDescent="0.25">
      <c r="AB46">
        <f t="shared" si="12"/>
        <v>0.31010000000000015</v>
      </c>
      <c r="AC46">
        <f t="shared" si="10"/>
        <v>8.9143862508200335E-19</v>
      </c>
      <c r="AD46">
        <f t="shared" si="11"/>
        <v>5.7599760244395713E-21</v>
      </c>
      <c r="AP46">
        <v>1.440100000000001</v>
      </c>
      <c r="AQ46">
        <v>0.4560730306703823</v>
      </c>
      <c r="AR46">
        <v>6.6460826675471915E-2</v>
      </c>
    </row>
    <row r="47" spans="28:44" x14ac:dyDescent="0.25">
      <c r="AB47">
        <f t="shared" si="12"/>
        <v>0.32010000000000016</v>
      </c>
      <c r="AC47">
        <f t="shared" si="10"/>
        <v>3.8441011293569726E-18</v>
      </c>
      <c r="AD47">
        <f t="shared" si="11"/>
        <v>2.6081641435134777E-20</v>
      </c>
      <c r="AP47">
        <v>1.4501000000000011</v>
      </c>
      <c r="AQ47">
        <v>0.47725750457730887</v>
      </c>
      <c r="AR47">
        <v>7.1127282690746099E-2</v>
      </c>
    </row>
    <row r="48" spans="28:44" x14ac:dyDescent="0.25">
      <c r="AB48">
        <f t="shared" si="12"/>
        <v>0.33010000000000017</v>
      </c>
      <c r="AC48">
        <f t="shared" si="10"/>
        <v>1.5457835828920135E-17</v>
      </c>
      <c r="AD48">
        <f t="shared" si="11"/>
        <v>1.0999367669298789E-19</v>
      </c>
      <c r="AP48">
        <v>1.4601000000000011</v>
      </c>
      <c r="AQ48">
        <v>0.49865715553750478</v>
      </c>
      <c r="AR48">
        <v>7.6006694169394984E-2</v>
      </c>
    </row>
    <row r="49" spans="28:44" x14ac:dyDescent="0.25">
      <c r="AB49">
        <f t="shared" si="12"/>
        <v>0.34010000000000018</v>
      </c>
      <c r="AC49">
        <f t="shared" si="10"/>
        <v>5.8248282171634514E-17</v>
      </c>
      <c r="AD49">
        <f t="shared" si="11"/>
        <v>4.3419120503687947E-19</v>
      </c>
      <c r="AP49">
        <v>1.4701000000000011</v>
      </c>
      <c r="AQ49">
        <v>0.52022955626119427</v>
      </c>
      <c r="AR49">
        <v>8.1101001758582106E-2</v>
      </c>
    </row>
    <row r="50" spans="28:44" x14ac:dyDescent="0.25">
      <c r="AB50">
        <f t="shared" si="12"/>
        <v>0.35010000000000019</v>
      </c>
      <c r="AC50">
        <f t="shared" si="10"/>
        <v>2.0659733391804683E-16</v>
      </c>
      <c r="AD50">
        <f t="shared" si="11"/>
        <v>1.6115012564870189E-18</v>
      </c>
      <c r="AP50">
        <v>1.4801000000000011</v>
      </c>
      <c r="AQ50">
        <v>0.54193115918013557</v>
      </c>
      <c r="AR50">
        <v>8.6411716071601835E-2</v>
      </c>
    </row>
    <row r="51" spans="28:44" x14ac:dyDescent="0.25">
      <c r="AB51">
        <f t="shared" si="12"/>
        <v>0.3601000000000002</v>
      </c>
      <c r="AC51">
        <f t="shared" si="10"/>
        <v>6.9250212597159089E-16</v>
      </c>
      <c r="AD51">
        <f t="shared" si="11"/>
        <v>5.6466520668274022E-18</v>
      </c>
      <c r="AP51">
        <v>1.4901000000000011</v>
      </c>
      <c r="AQ51">
        <v>0.56371749015672057</v>
      </c>
      <c r="AR51">
        <v>9.1939907450108618E-2</v>
      </c>
    </row>
    <row r="52" spans="28:44" x14ac:dyDescent="0.25">
      <c r="AB52">
        <f t="shared" si="12"/>
        <v>0.37010000000000021</v>
      </c>
      <c r="AC52">
        <f t="shared" si="10"/>
        <v>2.2017191604254236E-15</v>
      </c>
      <c r="AD52">
        <f t="shared" si="11"/>
        <v>1.87489257783001E-17</v>
      </c>
      <c r="AP52">
        <v>1.5001000000000011</v>
      </c>
      <c r="AQ52">
        <v>0.5855433457194924</v>
      </c>
      <c r="AR52">
        <v>9.7686197682253728E-2</v>
      </c>
    </row>
    <row r="53" spans="28:44" x14ac:dyDescent="0.25">
      <c r="AB53">
        <f t="shared" si="12"/>
        <v>0.38010000000000022</v>
      </c>
      <c r="AC53">
        <f t="shared" si="10"/>
        <v>6.6618784372026057E-15</v>
      </c>
      <c r="AD53">
        <f t="shared" si="11"/>
        <v>5.9191450502480797E-17</v>
      </c>
      <c r="AP53">
        <v>1.5101000000000011</v>
      </c>
      <c r="AQ53">
        <v>0.60736299241117664</v>
      </c>
      <c r="AR53">
        <v>0.1036507537049102</v>
      </c>
    </row>
    <row r="54" spans="28:44" x14ac:dyDescent="0.25">
      <c r="AB54">
        <f t="shared" si="12"/>
        <v>0.39010000000000022</v>
      </c>
      <c r="AC54">
        <f t="shared" si="10"/>
        <v>1.924201324727258E-14</v>
      </c>
      <c r="AD54">
        <f t="shared" si="11"/>
        <v>1.7823164645326795E-16</v>
      </c>
      <c r="AP54">
        <v>1.5201000000000011</v>
      </c>
      <c r="AQ54">
        <v>0.62913036686049206</v>
      </c>
      <c r="AR54">
        <v>0.10983328330414036</v>
      </c>
    </row>
    <row r="55" spans="28:44" x14ac:dyDescent="0.25">
      <c r="AB55">
        <f t="shared" si="12"/>
        <v>0.40010000000000023</v>
      </c>
      <c r="AC55">
        <f t="shared" si="10"/>
        <v>5.3203151898140504E-14</v>
      </c>
      <c r="AD55">
        <f t="shared" si="11"/>
        <v>5.1331898035761176E-16</v>
      </c>
      <c r="AP55">
        <v>1.5301000000000011</v>
      </c>
      <c r="AQ55">
        <v>0.65079927522593783</v>
      </c>
      <c r="AR55">
        <v>0.11623303281434931</v>
      </c>
    </row>
    <row r="56" spans="28:44" x14ac:dyDescent="0.25">
      <c r="AB56">
        <f t="shared" si="12"/>
        <v>0.41010000000000024</v>
      </c>
      <c r="AC56">
        <f t="shared" si="10"/>
        <v>1.4117961098509597E-13</v>
      </c>
      <c r="AD56">
        <f t="shared" si="11"/>
        <v>1.4177485420947135E-15</v>
      </c>
      <c r="AP56">
        <v>1.5401000000000011</v>
      </c>
      <c r="AQ56">
        <v>0.67232359070748338</v>
      </c>
      <c r="AR56">
        <v>0.12284878680328004</v>
      </c>
    </row>
    <row r="57" spans="28:44" x14ac:dyDescent="0.25">
      <c r="AB57">
        <f t="shared" si="12"/>
        <v>0.42010000000000025</v>
      </c>
      <c r="AC57">
        <f t="shared" si="10"/>
        <v>3.6039605156488168E-13</v>
      </c>
      <c r="AD57">
        <f t="shared" si="11"/>
        <v>3.7641147991471462E-15</v>
      </c>
      <c r="AP57">
        <v>1.5501000000000011</v>
      </c>
      <c r="AQ57">
        <v>0.69365744787957384</v>
      </c>
      <c r="AR57">
        <v>0.12967886971724513</v>
      </c>
    </row>
    <row r="58" spans="28:44" x14ac:dyDescent="0.25">
      <c r="AB58">
        <f t="shared" si="12"/>
        <v>0.43010000000000026</v>
      </c>
      <c r="AC58">
        <f t="shared" si="10"/>
        <v>8.8696618344838568E-13</v>
      </c>
      <c r="AD58">
        <f t="shared" si="11"/>
        <v>9.628073945361432E-15</v>
      </c>
      <c r="AP58">
        <v>1.5601000000000012</v>
      </c>
      <c r="AQ58">
        <v>0.71475543266500097</v>
      </c>
      <c r="AR58">
        <v>0.13672114944884592</v>
      </c>
    </row>
    <row r="59" spans="28:44" x14ac:dyDescent="0.25">
      <c r="AB59">
        <f t="shared" si="12"/>
        <v>0.44010000000000027</v>
      </c>
      <c r="AC59">
        <f t="shared" si="10"/>
        <v>2.1087566537017056E-12</v>
      </c>
      <c r="AD59">
        <f t="shared" si="11"/>
        <v>2.3774794692021544E-14</v>
      </c>
      <c r="AP59">
        <v>1.5701000000000012</v>
      </c>
      <c r="AQ59">
        <v>0.73557276684288952</v>
      </c>
      <c r="AR59">
        <v>0.14397304277799139</v>
      </c>
    </row>
    <row r="60" spans="28:44" x14ac:dyDescent="0.25">
      <c r="AB60">
        <f t="shared" si="12"/>
        <v>0.45010000000000028</v>
      </c>
      <c r="AC60">
        <f t="shared" si="10"/>
        <v>4.8522856958046838E-12</v>
      </c>
      <c r="AD60">
        <f t="shared" si="11"/>
        <v>5.6782777615743162E-14</v>
      </c>
      <c r="AP60">
        <v>1.5801000000000012</v>
      </c>
      <c r="AQ60">
        <v>0.75606548606414237</v>
      </c>
      <c r="AR60">
        <v>0.15143152262635473</v>
      </c>
    </row>
    <row r="61" spans="28:44" x14ac:dyDescent="0.25">
      <c r="AB61">
        <f t="shared" si="12"/>
        <v>0.46010000000000029</v>
      </c>
      <c r="AC61">
        <f t="shared" si="10"/>
        <v>1.0824698059308726E-11</v>
      </c>
      <c r="AD61">
        <f t="shared" si="11"/>
        <v>1.3140162164826866E-13</v>
      </c>
      <c r="AP61">
        <v>1.5901000000000012</v>
      </c>
      <c r="AQ61">
        <v>0.77619061043305349</v>
      </c>
      <c r="AR61">
        <v>0.15909312705556333</v>
      </c>
    </row>
    <row r="62" spans="28:44" x14ac:dyDescent="0.25">
      <c r="AB62">
        <f t="shared" si="12"/>
        <v>0.4701000000000003</v>
      </c>
      <c r="AC62">
        <f t="shared" si="10"/>
        <v>2.3449314217990589E-11</v>
      </c>
      <c r="AD62">
        <f t="shared" si="11"/>
        <v>2.9510485319742066E-13</v>
      </c>
      <c r="AP62">
        <v>1.6001000000000012</v>
      </c>
      <c r="AQ62">
        <v>0.79590630680331487</v>
      </c>
      <c r="AR62">
        <v>0.1669539699304472</v>
      </c>
    </row>
    <row r="63" spans="28:44" x14ac:dyDescent="0.25">
      <c r="AB63">
        <f t="shared" si="12"/>
        <v>0.4801000000000003</v>
      </c>
      <c r="AC63">
        <f t="shared" si="10"/>
        <v>4.9401033791475375E-11</v>
      </c>
      <c r="AD63">
        <f t="shared" si="11"/>
        <v>6.4417118604152876E-13</v>
      </c>
      <c r="AP63">
        <v>1.6101000000000012</v>
      </c>
      <c r="AQ63">
        <v>0.81517204202921623</v>
      </c>
      <c r="AR63">
        <v>0.17500975316061868</v>
      </c>
    </row>
    <row r="64" spans="28:44" x14ac:dyDescent="0.25">
      <c r="AB64">
        <f t="shared" si="12"/>
        <v>0.49010000000000031</v>
      </c>
      <c r="AC64">
        <f t="shared" si="10"/>
        <v>1.0135276611039442E-10</v>
      </c>
      <c r="AD64">
        <f t="shared" si="11"/>
        <v>1.3686367521156972E-12</v>
      </c>
      <c r="AP64">
        <v>1.6201000000000012</v>
      </c>
      <c r="AQ64">
        <v>0.83394872650738616</v>
      </c>
      <c r="AR64">
        <v>0.18325578042652935</v>
      </c>
    </row>
    <row r="65" spans="28:44" x14ac:dyDescent="0.25">
      <c r="AB65">
        <f t="shared" si="12"/>
        <v>0.50010000000000032</v>
      </c>
      <c r="AC65">
        <f t="shared" si="10"/>
        <v>2.0276378422151581E-10</v>
      </c>
      <c r="AD65">
        <f t="shared" si="11"/>
        <v>2.834056365253816E-12</v>
      </c>
      <c r="AP65">
        <v>1.6301000000000012</v>
      </c>
      <c r="AQ65">
        <v>0.85219884743997598</v>
      </c>
      <c r="AR65">
        <v>0.19168697228998746</v>
      </c>
    </row>
    <row r="66" spans="28:44" x14ac:dyDescent="0.25">
      <c r="AB66">
        <f t="shared" si="12"/>
        <v>0.51010000000000033</v>
      </c>
      <c r="AC66">
        <f t="shared" si="10"/>
        <v>3.9602697817481452E-10</v>
      </c>
      <c r="AD66">
        <f t="shared" si="11"/>
        <v>5.7265869383057034E-12</v>
      </c>
      <c r="AP66">
        <v>1.6401000000000012</v>
      </c>
      <c r="AQ66">
        <v>0.86988659134576107</v>
      </c>
      <c r="AR66">
        <v>0.20029788258389991</v>
      </c>
    </row>
    <row r="67" spans="28:44" x14ac:dyDescent="0.25">
      <c r="AB67">
        <f t="shared" si="12"/>
        <v>0.52010000000000034</v>
      </c>
      <c r="AC67">
        <f t="shared" si="10"/>
        <v>7.560127207305691E-10</v>
      </c>
      <c r="AD67">
        <f t="shared" si="11"/>
        <v>1.1304450644450164E-11</v>
      </c>
      <c r="AP67">
        <v>1.6501000000000012</v>
      </c>
      <c r="AQ67">
        <v>0.88697795544033886</v>
      </c>
      <c r="AR67">
        <v>0.20908271597174924</v>
      </c>
    </row>
    <row r="68" spans="28:44" x14ac:dyDescent="0.25">
      <c r="AB68">
        <f t="shared" si="12"/>
        <v>0.53010000000000035</v>
      </c>
      <c r="AC68">
        <f t="shared" si="10"/>
        <v>1.4120903152497125E-9</v>
      </c>
      <c r="AD68">
        <f t="shared" si="11"/>
        <v>2.1824117836602119E-11</v>
      </c>
      <c r="AP68">
        <v>1.6601000000000012</v>
      </c>
      <c r="AQ68">
        <v>0.90344084759963583</v>
      </c>
      <c r="AR68">
        <v>0.21803534656398812</v>
      </c>
    </row>
    <row r="69" spans="28:44" x14ac:dyDescent="0.25">
      <c r="AB69">
        <f t="shared" si="12"/>
        <v>0.54010000000000036</v>
      </c>
      <c r="AC69">
        <f t="shared" si="10"/>
        <v>2.5831834161474399E-9</v>
      </c>
      <c r="AD69">
        <f t="shared" si="11"/>
        <v>4.1247324683335823E-11</v>
      </c>
      <c r="AP69">
        <v>1.6701000000000013</v>
      </c>
      <c r="AQ69">
        <v>0.91924517471152456</v>
      </c>
      <c r="AR69">
        <v>0.22714933747613461</v>
      </c>
    </row>
    <row r="70" spans="28:44" x14ac:dyDescent="0.25">
      <c r="AB70">
        <f t="shared" si="12"/>
        <v>0.55010000000000037</v>
      </c>
      <c r="AC70">
        <f t="shared" si="10"/>
        <v>4.632456027921127E-9</v>
      </c>
      <c r="AD70">
        <f t="shared" si="11"/>
        <v>7.6390273448248789E-11</v>
      </c>
      <c r="AP70">
        <v>1.6801000000000013</v>
      </c>
      <c r="AQ70">
        <v>0.9343629193078401</v>
      </c>
      <c r="AR70">
        <v>0.23641796121184167</v>
      </c>
    </row>
    <row r="71" spans="28:44" x14ac:dyDescent="0.25">
      <c r="AB71">
        <f t="shared" si="12"/>
        <v>0.56010000000000038</v>
      </c>
      <c r="AC71">
        <f t="shared" si="10"/>
        <v>8.1509859855971942E-9</v>
      </c>
      <c r="AD71">
        <f t="shared" si="11"/>
        <v>1.3875546047699575E-10</v>
      </c>
      <c r="AP71">
        <v>1.6901000000000013</v>
      </c>
      <c r="AQ71">
        <v>0.94876820445286636</v>
      </c>
      <c r="AR71">
        <v>0.24583422075355271</v>
      </c>
    </row>
    <row r="72" spans="28:44" x14ac:dyDescent="0.25">
      <c r="AB72">
        <f t="shared" si="12"/>
        <v>0.57010000000000038</v>
      </c>
      <c r="AC72">
        <f t="shared" si="10"/>
        <v>1.4083438743428769E-8</v>
      </c>
      <c r="AD72">
        <f t="shared" si="11"/>
        <v>2.4739760155936445E-10</v>
      </c>
      <c r="AP72">
        <v>1.7001000000000013</v>
      </c>
      <c r="AQ72">
        <v>0.96243734694392646</v>
      </c>
      <c r="AR72">
        <v>0.25539087124352688</v>
      </c>
    </row>
    <row r="73" spans="28:44" x14ac:dyDescent="0.25">
      <c r="AB73">
        <f t="shared" si="12"/>
        <v>0.58010000000000039</v>
      </c>
      <c r="AC73">
        <f t="shared" si="10"/>
        <v>2.3913496704744584E-8</v>
      </c>
      <c r="AD73">
        <f t="shared" si="11"/>
        <v>4.3332797700815197E-10</v>
      </c>
      <c r="AP73">
        <v>1.7101000000000013</v>
      </c>
      <c r="AQ73">
        <v>0.97534889895460886</v>
      </c>
      <c r="AR73">
        <v>0.26508044213894288</v>
      </c>
    </row>
    <row r="74" spans="28:44" x14ac:dyDescent="0.25">
      <c r="AB74">
        <f t="shared" si="12"/>
        <v>0.5901000000000004</v>
      </c>
      <c r="AC74">
        <f t="shared" si="10"/>
        <v>3.9932826481621744E-8</v>
      </c>
      <c r="AD74">
        <f t="shared" si="11"/>
        <v>7.461680536427137E-10</v>
      </c>
      <c r="AP74">
        <v>1.7201000000000013</v>
      </c>
      <c r="AQ74">
        <v>0.98748367832105011</v>
      </c>
      <c r="AR74">
        <v>0.27489525972645623</v>
      </c>
    </row>
    <row r="75" spans="28:44" x14ac:dyDescent="0.25">
      <c r="AB75">
        <f t="shared" si="12"/>
        <v>0.60010000000000041</v>
      </c>
      <c r="AC75">
        <f t="shared" si="10"/>
        <v>6.5624872993363242E-8</v>
      </c>
      <c r="AD75">
        <f t="shared" si="11"/>
        <v>1.2640372869556888E-9</v>
      </c>
      <c r="AP75">
        <v>1.7301000000000013</v>
      </c>
      <c r="AQ75">
        <v>0.99882478773625172</v>
      </c>
      <c r="AR75">
        <v>0.28482746988391294</v>
      </c>
    </row>
    <row r="76" spans="28:44" x14ac:dyDescent="0.25">
      <c r="AB76">
        <f t="shared" si="12"/>
        <v>0.61010000000000042</v>
      </c>
      <c r="AC76">
        <f t="shared" si="10"/>
        <v>1.0620393192951808E-7</v>
      </c>
      <c r="AD76">
        <f t="shared" si="11"/>
        <v>2.1080172630093924E-9</v>
      </c>
      <c r="AP76">
        <v>1.7401000000000013</v>
      </c>
      <c r="AQ76">
        <v>1.0093576231764558</v>
      </c>
      <c r="AR76">
        <v>0.29486906097987486</v>
      </c>
    </row>
    <row r="77" spans="28:44" x14ac:dyDescent="0.25">
      <c r="AB77">
        <f t="shared" si="12"/>
        <v>0.62010000000000043</v>
      </c>
      <c r="AC77">
        <f t="shared" si="10"/>
        <v>1.6936091255276309E-7</v>
      </c>
      <c r="AD77">
        <f t="shared" si="11"/>
        <v>3.4629921126565624E-9</v>
      </c>
      <c r="AP77">
        <v>1.7501000000000013</v>
      </c>
      <c r="AQ77">
        <v>1.0190698719369693</v>
      </c>
      <c r="AR77">
        <v>0.3050118868051187</v>
      </c>
    </row>
    <row r="78" spans="28:44" x14ac:dyDescent="0.25">
      <c r="AB78">
        <f t="shared" si="12"/>
        <v>0.63010000000000044</v>
      </c>
      <c r="AC78">
        <f t="shared" si="10"/>
        <v>2.662800484366477E-7</v>
      </c>
      <c r="AD78">
        <f t="shared" si="11"/>
        <v>5.6072418893899689E-9</v>
      </c>
      <c r="AP78">
        <v>1.7601000000000013</v>
      </c>
      <c r="AQ78">
        <v>1.0279515007024234</v>
      </c>
      <c r="AR78">
        <v>0.31524768943429399</v>
      </c>
    </row>
    <row r="79" spans="28:44" x14ac:dyDescent="0.25">
      <c r="AB79">
        <f t="shared" si="12"/>
        <v>0.64010000000000045</v>
      </c>
      <c r="AC79">
        <f t="shared" si="10"/>
        <v>4.1300555667223885E-7</v>
      </c>
      <c r="AD79">
        <f t="shared" si="11"/>
        <v>8.9538803304145347E-9</v>
      </c>
      <c r="AP79">
        <v>1.7701000000000013</v>
      </c>
      <c r="AQ79">
        <v>1.0359947341182887</v>
      </c>
      <c r="AR79">
        <v>0.32556812192038587</v>
      </c>
    </row>
    <row r="80" spans="28:44" x14ac:dyDescent="0.25">
      <c r="AB80">
        <f t="shared" si="12"/>
        <v>0.65010000000000046</v>
      </c>
      <c r="AC80">
        <f t="shared" ref="AC80:AC143" si="13">_xlfn.LOGNORM.DIST(AB80,$V$17,$V$16,FALSE)</f>
        <v>6.322538023224253E-7</v>
      </c>
      <c r="AD80">
        <f t="shared" ref="AD80:AD143" si="14">_xlfn.LOGNORM.DIST(AB80,$V$17,$V$16,TRUE)</f>
        <v>1.4108099760193089E-8</v>
      </c>
      <c r="AP80">
        <v>1.7801000000000013</v>
      </c>
      <c r="AQ80">
        <v>1.0431940243665119</v>
      </c>
      <c r="AR80">
        <v>0.33596477072947961</v>
      </c>
    </row>
    <row r="81" spans="28:44" x14ac:dyDescent="0.25">
      <c r="AB81">
        <f t="shared" ref="AB81:AB144" si="15">AB80+0.01</f>
        <v>0.66010000000000046</v>
      </c>
      <c r="AC81">
        <f t="shared" si="13"/>
        <v>9.557846945511855E-7</v>
      </c>
      <c r="AD81">
        <f t="shared" si="14"/>
        <v>2.1945231084459323E-8</v>
      </c>
      <c r="AP81">
        <v>1.7901000000000014</v>
      </c>
      <c r="AQ81">
        <v>1.049546012278572</v>
      </c>
      <c r="AR81">
        <v>0.34642917782851446</v>
      </c>
    </row>
    <row r="82" spans="28:44" x14ac:dyDescent="0.25">
      <c r="AB82">
        <f t="shared" si="15"/>
        <v>0.67010000000000047</v>
      </c>
      <c r="AC82">
        <f t="shared" si="13"/>
        <v>1.4274654912388529E-6</v>
      </c>
      <c r="AD82">
        <f t="shared" si="14"/>
        <v>3.3715860447821631E-8</v>
      </c>
      <c r="AP82">
        <v>1.8001000000000014</v>
      </c>
      <c r="AQ82">
        <v>1.055049480544072</v>
      </c>
      <c r="AR82">
        <v>0.35695286234416912</v>
      </c>
    </row>
    <row r="83" spans="28:44" x14ac:dyDescent="0.25">
      <c r="AB83">
        <f t="shared" si="15"/>
        <v>0.68010000000000048</v>
      </c>
      <c r="AC83">
        <f t="shared" si="13"/>
        <v>2.1071804421929214E-6</v>
      </c>
      <c r="AD83">
        <f t="shared" si="14"/>
        <v>5.1185676732480504E-8</v>
      </c>
      <c r="AP83">
        <v>1.8101000000000014</v>
      </c>
      <c r="AQ83">
        <v>1.0597052995925018</v>
      </c>
      <c r="AR83">
        <v>0.36752734171671486</v>
      </c>
    </row>
    <row r="84" spans="28:44" x14ac:dyDescent="0.25">
      <c r="AB84">
        <f t="shared" si="15"/>
        <v>0.69010000000000049</v>
      </c>
      <c r="AC84">
        <f t="shared" si="13"/>
        <v>3.0757601279950822E-6</v>
      </c>
      <c r="AD84">
        <f t="shared" si="14"/>
        <v>7.6819360668967699E-8</v>
      </c>
      <c r="AP84">
        <v>1.8201000000000014</v>
      </c>
      <c r="AQ84">
        <v>1.0635163667400962</v>
      </c>
      <c r="AR84">
        <v>0.37814415227851006</v>
      </c>
    </row>
    <row r="85" spans="28:44" x14ac:dyDescent="0.25">
      <c r="AB85">
        <f t="shared" si="15"/>
        <v>0.7001000000000005</v>
      </c>
      <c r="AC85">
        <f t="shared" si="13"/>
        <v>4.4411241724958274E-6</v>
      </c>
      <c r="AD85">
        <f t="shared" si="14"/>
        <v>1.1401966487312226E-7</v>
      </c>
      <c r="AP85">
        <v>1.8301000000000014</v>
      </c>
      <c r="AQ85">
        <v>1.0664875392031081</v>
      </c>
      <c r="AR85">
        <v>0.38879486919279349</v>
      </c>
    </row>
    <row r="86" spans="28:44" x14ac:dyDescent="0.25">
      <c r="AB86">
        <f t="shared" si="15"/>
        <v>0.71010000000000051</v>
      </c>
      <c r="AC86">
        <f t="shared" si="13"/>
        <v>6.3458493017506053E-6</v>
      </c>
      <c r="AD86">
        <f t="shared" si="14"/>
        <v>1.6743486406680049E-7</v>
      </c>
      <c r="AP86">
        <v>1.8401000000000014</v>
      </c>
      <c r="AQ86">
        <v>1.0686255615835194</v>
      </c>
      <c r="AR86">
        <v>0.39947112569446752</v>
      </c>
    </row>
    <row r="87" spans="28:44" x14ac:dyDescent="0.25">
      <c r="AB87">
        <f t="shared" si="15"/>
        <v>0.72010000000000052</v>
      </c>
      <c r="AC87">
        <f t="shared" si="13"/>
        <v>8.9763904487761823E-6</v>
      </c>
      <c r="AD87">
        <f t="shared" si="14"/>
        <v>2.4334995570227789E-7</v>
      </c>
      <c r="AP87">
        <v>1.8501000000000014</v>
      </c>
      <c r="AQ87">
        <v>1.0699389884335326</v>
      </c>
      <c r="AR87">
        <v>0.41016463158062494</v>
      </c>
    </row>
    <row r="88" spans="28:44" x14ac:dyDescent="0.25">
      <c r="AB88">
        <f t="shared" si="15"/>
        <v>0.73010000000000053</v>
      </c>
      <c r="AC88">
        <f t="shared" si="13"/>
        <v>1.2574194626235596E-5</v>
      </c>
      <c r="AD88">
        <f t="shared" si="14"/>
        <v>3.501793318956252E-7</v>
      </c>
      <c r="AP88">
        <v>1.8601000000000014</v>
      </c>
      <c r="AQ88">
        <v>1.0704381025014007</v>
      </c>
      <c r="AR88">
        <v>0.42086719090463187</v>
      </c>
    </row>
    <row r="89" spans="28:44" x14ac:dyDescent="0.25">
      <c r="AB89">
        <f t="shared" si="15"/>
        <v>0.74010000000000054</v>
      </c>
      <c r="AC89">
        <f t="shared" si="13"/>
        <v>1.7448954415744834E-5</v>
      </c>
      <c r="AD89">
        <f t="shared" si="14"/>
        <v>4.9908108101210759E-7</v>
      </c>
      <c r="AP89">
        <v>1.8701000000000014</v>
      </c>
      <c r="AQ89">
        <v>1.0701348292536035</v>
      </c>
      <c r="AR89">
        <v>0.43157071883355563</v>
      </c>
    </row>
    <row r="90" spans="28:44" x14ac:dyDescent="0.25">
      <c r="AB90">
        <f t="shared" si="15"/>
        <v>0.75010000000000054</v>
      </c>
      <c r="AC90">
        <f t="shared" si="13"/>
        <v>2.3994248948861103E-5</v>
      </c>
      <c r="AD90">
        <f t="shared" si="14"/>
        <v>7.0471555644435973E-7</v>
      </c>
      <c r="AP90">
        <v>1.8801000000000014</v>
      </c>
      <c r="AQ90">
        <v>1.0690426482573481</v>
      </c>
      <c r="AR90">
        <v>0.44226725763463659</v>
      </c>
    </row>
    <row r="91" spans="28:44" x14ac:dyDescent="0.25">
      <c r="AB91">
        <f t="shared" si="15"/>
        <v>0.76010000000000055</v>
      </c>
      <c r="AC91">
        <f t="shared" si="13"/>
        <v>3.2705814016229564E-5</v>
      </c>
      <c r="AD91">
        <f t="shared" si="14"/>
        <v>9.8617330420057265E-7</v>
      </c>
      <c r="AP91">
        <v>1.8901000000000014</v>
      </c>
      <c r="AQ91">
        <v>1.0671765019932173</v>
      </c>
      <c r="AR91">
        <v>0.45294899176226694</v>
      </c>
    </row>
    <row r="92" spans="28:44" x14ac:dyDescent="0.25">
      <c r="AB92">
        <f t="shared" si="15"/>
        <v>0.77010000000000056</v>
      </c>
      <c r="AC92">
        <f t="shared" si="13"/>
        <v>4.4202668367810392E-5</v>
      </c>
      <c r="AD92">
        <f t="shared" si="14"/>
        <v>1.3680997917729098E-6</v>
      </c>
      <c r="AP92">
        <v>1.9001000000000015</v>
      </c>
      <c r="AQ92">
        <v>1.064552702650797</v>
      </c>
      <c r="AR92">
        <v>0.46360826202255823</v>
      </c>
    </row>
    <row r="93" spans="28:44" x14ac:dyDescent="0.25">
      <c r="AB93">
        <f t="shared" si="15"/>
        <v>0.78010000000000057</v>
      </c>
      <c r="AC93">
        <f t="shared" si="13"/>
        <v>5.9251299440379575E-5</v>
      </c>
      <c r="AD93">
        <f t="shared" si="14"/>
        <v>1.8820465402947471E-6</v>
      </c>
      <c r="AP93">
        <v>1.9101000000000015</v>
      </c>
      <c r="AQ93">
        <v>1.0611888374406571</v>
      </c>
      <c r="AR93">
        <v>0.47423757879801071</v>
      </c>
    </row>
    <row r="94" spans="28:44" x14ac:dyDescent="0.25">
      <c r="AB94">
        <f t="shared" si="15"/>
        <v>0.79010000000000058</v>
      </c>
      <c r="AC94">
        <f t="shared" si="13"/>
        <v>7.8793077958381913E-5</v>
      </c>
      <c r="AD94">
        <f t="shared" si="14"/>
        <v>2.5680801339403979E-6</v>
      </c>
      <c r="AP94">
        <v>1.9201000000000015</v>
      </c>
      <c r="AQ94">
        <v>1.0571036729344161</v>
      </c>
      <c r="AR94">
        <v>0.48482963432002663</v>
      </c>
    </row>
    <row r="95" spans="28:44" x14ac:dyDescent="0.25">
      <c r="AB95">
        <f t="shared" si="15"/>
        <v>0.80010000000000059</v>
      </c>
      <c r="AC95">
        <f t="shared" si="13"/>
        <v>1.0397502665094933E-4</v>
      </c>
      <c r="AD95">
        <f t="shared" si="14"/>
        <v>3.4766820627530123E-6</v>
      </c>
      <c r="AP95">
        <v>1.9301000000000015</v>
      </c>
      <c r="AQ95">
        <v>1.0523170589210935</v>
      </c>
      <c r="AR95">
        <v>0.49537731398200846</v>
      </c>
    </row>
    <row r="96" spans="28:44" x14ac:dyDescent="0.25">
      <c r="AB96">
        <f t="shared" si="15"/>
        <v>0.8101000000000006</v>
      </c>
      <c r="AC96">
        <f t="shared" si="13"/>
        <v>1.3618401356794345E-4</v>
      </c>
      <c r="AD96">
        <f t="shared" si="14"/>
        <v>4.6709733424832356E-6</v>
      </c>
      <c r="AP96">
        <v>1.9401000000000015</v>
      </c>
      <c r="AQ96">
        <v>1.0468498322429165</v>
      </c>
      <c r="AR96">
        <v>0.50587370669054277</v>
      </c>
    </row>
    <row r="97" spans="28:44" x14ac:dyDescent="0.25">
      <c r="AB97">
        <f t="shared" si="15"/>
        <v>0.82010000000000061</v>
      </c>
      <c r="AC97">
        <f t="shared" si="13"/>
        <v>1.7708437536068599E-4</v>
      </c>
      <c r="AD97">
        <f t="shared" si="14"/>
        <v>6.2292982427162798E-6</v>
      </c>
      <c r="AP97">
        <v>1.9501000000000015</v>
      </c>
      <c r="AQ97">
        <v>1.0407237210473759</v>
      </c>
      <c r="AR97">
        <v>0.51631211425667123</v>
      </c>
    </row>
    <row r="98" spans="28:44" x14ac:dyDescent="0.25">
      <c r="AB98">
        <f t="shared" si="15"/>
        <v>0.83010000000000062</v>
      </c>
      <c r="AC98">
        <f t="shared" si="13"/>
        <v>2.2865890098639556E-4</v>
      </c>
      <c r="AD98">
        <f t="shared" si="14"/>
        <v>8.2482011415092962E-6</v>
      </c>
      <c r="AP98">
        <v>1.9601000000000015</v>
      </c>
      <c r="AQ98">
        <v>1.033961249865017</v>
      </c>
      <c r="AR98">
        <v>0.52668605983348071</v>
      </c>
    </row>
    <row r="99" spans="28:44" x14ac:dyDescent="0.25">
      <c r="AB99">
        <f t="shared" si="15"/>
        <v>0.84010000000000062</v>
      </c>
      <c r="AC99">
        <f t="shared" si="13"/>
        <v>2.9325302254741553E-4</v>
      </c>
      <c r="AD99">
        <f t="shared" si="14"/>
        <v>1.0845829417483881E-5</v>
      </c>
      <c r="AP99">
        <v>1.9701000000000015</v>
      </c>
      <c r="AQ99">
        <v>1.0265856458943765</v>
      </c>
      <c r="AR99">
        <v>0.5369892954102008</v>
      </c>
    </row>
    <row r="100" spans="28:44" x14ac:dyDescent="0.25">
      <c r="AB100">
        <f t="shared" si="15"/>
        <v>0.85010000000000063</v>
      </c>
      <c r="AC100">
        <f t="shared" si="13"/>
        <v>3.736219687136891E-4</v>
      </c>
      <c r="AD100">
        <f t="shared" si="14"/>
        <v>1.4165793306728267E-5</v>
      </c>
      <c r="AP100">
        <v>1.9801000000000015</v>
      </c>
      <c r="AQ100">
        <v>1.0186207468469288</v>
      </c>
      <c r="AR100">
        <v>0.54721580837666961</v>
      </c>
    </row>
    <row r="101" spans="28:44" x14ac:dyDescent="0.25">
      <c r="AB101">
        <f t="shared" si="15"/>
        <v>0.86010000000000064</v>
      </c>
      <c r="AC101">
        <f t="shared" si="13"/>
        <v>4.7298053908737897E-4</v>
      </c>
      <c r="AD101">
        <f t="shared" si="14"/>
        <v>1.8381510724962348E-5</v>
      </c>
      <c r="AP101">
        <v>1.9901000000000015</v>
      </c>
      <c r="AQ101">
        <v>1.0100909106761171</v>
      </c>
      <c r="AR101">
        <v>0.55735982717541077</v>
      </c>
    </row>
    <row r="102" spans="28:44" x14ac:dyDescent="0.25">
      <c r="AB102">
        <f t="shared" si="15"/>
        <v>0.87010000000000065</v>
      </c>
      <c r="AC102">
        <f t="shared" si="13"/>
        <v>5.9505505696932426E-4</v>
      </c>
      <c r="AD102">
        <f t="shared" si="14"/>
        <v>2.3701061136768624E-5</v>
      </c>
      <c r="AP102">
        <v>2.0001000000000015</v>
      </c>
      <c r="AQ102">
        <v>1.0010209274857058</v>
      </c>
      <c r="AR102">
        <v>0.56741582606166174</v>
      </c>
    </row>
    <row r="103" spans="28:44" x14ac:dyDescent="0.25">
      <c r="AB103">
        <f t="shared" si="15"/>
        <v>0.88010000000000066</v>
      </c>
      <c r="AC103">
        <f t="shared" si="13"/>
        <v>7.4413695557905897E-4</v>
      </c>
      <c r="AD103">
        <f t="shared" si="14"/>
        <v>3.0372567616481398E-5</v>
      </c>
      <c r="AP103">
        <v>2.0101000000000013</v>
      </c>
      <c r="AQ103">
        <v>0.99143593388402118</v>
      </c>
      <c r="AR103">
        <v>0.57737852899450925</v>
      </c>
    </row>
    <row r="104" spans="28:44" x14ac:dyDescent="0.25">
      <c r="AB104">
        <f t="shared" si="15"/>
        <v>0.89010000000000067</v>
      </c>
      <c r="AC104">
        <f t="shared" si="13"/>
        <v>9.2513735138987599E-4</v>
      </c>
      <c r="AD104">
        <f t="shared" si="14"/>
        <v>3.8690120286945935E-5</v>
      </c>
      <c r="AP104">
        <v>2.0201000000000011</v>
      </c>
      <c r="AQ104">
        <v>0.98136133002232828</v>
      </c>
      <c r="AR104">
        <v>0.58724291268479645</v>
      </c>
    </row>
    <row r="105" spans="28:44" x14ac:dyDescent="0.25">
      <c r="AB105">
        <f t="shared" si="15"/>
        <v>0.90010000000000068</v>
      </c>
      <c r="AC105">
        <f t="shared" si="13"/>
        <v>1.1436418605506244E-3</v>
      </c>
      <c r="AD105">
        <f t="shared" si="14"/>
        <v>4.9000247366296966E-5</v>
      </c>
      <c r="AP105">
        <v>2.0301000000000009</v>
      </c>
      <c r="AQ105">
        <v>0.97082269952776268</v>
      </c>
      <c r="AR105">
        <v>0.59700420882772365</v>
      </c>
    </row>
    <row r="106" spans="28:44" x14ac:dyDescent="0.25">
      <c r="AB106">
        <f t="shared" si="15"/>
        <v>0.91010000000000069</v>
      </c>
      <c r="AC106">
        <f t="shared" si="13"/>
        <v>1.40596482313923E-3</v>
      </c>
      <c r="AD106">
        <f t="shared" si="14"/>
        <v>6.1708932149943672E-5</v>
      </c>
      <c r="AP106">
        <v>2.0401000000000007</v>
      </c>
      <c r="AQ106">
        <v>0.9598457325140809</v>
      </c>
      <c r="AR106">
        <v>0.60665790555002841</v>
      </c>
    </row>
    <row r="107" spans="28:44" x14ac:dyDescent="0.25">
      <c r="AB107">
        <f t="shared" si="15"/>
        <v>0.9201000000000007</v>
      </c>
      <c r="AC107">
        <f t="shared" si="13"/>
        <v>1.7192020179894144E-3</v>
      </c>
      <c r="AD107">
        <f t="shared" si="14"/>
        <v>7.7289165483566613E-5</v>
      </c>
      <c r="AP107">
        <v>2.0501000000000005</v>
      </c>
      <c r="AQ107">
        <v>0.94845615182710485</v>
      </c>
      <c r="AR107">
        <v>0.61619974810332401</v>
      </c>
    </row>
    <row r="108" spans="28:44" x14ac:dyDescent="0.25">
      <c r="AB108">
        <f t="shared" si="15"/>
        <v>0.9301000000000007</v>
      </c>
      <c r="AC108">
        <f t="shared" si="13"/>
        <v>2.0912808807242375E-3</v>
      </c>
      <c r="AD108">
        <f t="shared" si="14"/>
        <v>9.6289013748812824E-5</v>
      </c>
      <c r="AP108">
        <v>2.0601000000000003</v>
      </c>
      <c r="AQ108">
        <v>0.93667964265625014</v>
      </c>
      <c r="AR108">
        <v>0.62562573883662331</v>
      </c>
    </row>
    <row r="109" spans="28:44" x14ac:dyDescent="0.25">
      <c r="AB109">
        <f t="shared" si="15"/>
        <v>0.94010000000000071</v>
      </c>
      <c r="AC109">
        <f t="shared" si="13"/>
        <v>2.5310071819202597E-3</v>
      </c>
      <c r="AD109">
        <f t="shared" si="14"/>
        <v>1.1934017221818842E-4</v>
      </c>
      <c r="AP109">
        <v>2.0701000000000001</v>
      </c>
      <c r="AQ109">
        <v>0.92454178561904043</v>
      </c>
      <c r="AR109">
        <v>0.63493213648226765</v>
      </c>
    </row>
    <row r="110" spans="28:44" x14ac:dyDescent="0.25">
      <c r="AB110">
        <f t="shared" si="15"/>
        <v>0.95010000000000072</v>
      </c>
      <c r="AC110">
        <f t="shared" si="13"/>
        <v>3.0481070832655685E-3</v>
      </c>
      <c r="AD110">
        <f t="shared" si="14"/>
        <v>1.471669629948452E-4</v>
      </c>
      <c r="AP110">
        <v>2.0800999999999998</v>
      </c>
      <c r="AQ110">
        <v>0.91206799340209677</v>
      </c>
      <c r="AR110">
        <v>0.64411545479041676</v>
      </c>
    </row>
    <row r="111" spans="28:44" x14ac:dyDescent="0.25">
      <c r="AB111">
        <f t="shared" si="15"/>
        <v>0.96010000000000073</v>
      </c>
      <c r="AC111">
        <f t="shared" si="13"/>
        <v>3.6532634690905307E-3</v>
      </c>
      <c r="AD111">
        <f t="shared" si="14"/>
        <v>1.8059572581299079E-4</v>
      </c>
      <c r="AP111">
        <v>2.0900999999999996</v>
      </c>
      <c r="AQ111">
        <v>0.89928345101980711</v>
      </c>
      <c r="AR111">
        <v>0.65317246054800171</v>
      </c>
    </row>
    <row r="112" spans="28:44" x14ac:dyDescent="0.25">
      <c r="AB112">
        <f t="shared" si="15"/>
        <v>0.97010000000000074</v>
      </c>
      <c r="AC112">
        <f t="shared" si="13"/>
        <v>4.3581454502816348E-3</v>
      </c>
      <c r="AD112">
        <f t="shared" si="14"/>
        <v>2.205645389292903E-4</v>
      </c>
      <c r="AP112">
        <v>2.1000999999999994</v>
      </c>
      <c r="AQ112">
        <v>0.88621305973083342</v>
      </c>
      <c r="AR112">
        <v>0.66210017101852348</v>
      </c>
    </row>
    <row r="113" spans="28:44" x14ac:dyDescent="0.25">
      <c r="AB113">
        <f t="shared" si="15"/>
        <v>0.98010000000000075</v>
      </c>
      <c r="AC113">
        <f t="shared" si="13"/>
        <v>5.1754299584346117E-3</v>
      </c>
      <c r="AD113">
        <f t="shared" si="14"/>
        <v>2.6813319639197949E-4</v>
      </c>
      <c r="AP113">
        <v>2.1100999999999992</v>
      </c>
      <c r="AQ113">
        <v>0.87288138463275078</v>
      </c>
      <c r="AR113">
        <v>0.67089585083940129</v>
      </c>
    </row>
    <row r="114" spans="28:44" x14ac:dyDescent="0.25">
      <c r="AB114">
        <f t="shared" si="15"/>
        <v>0.99010000000000076</v>
      </c>
      <c r="AC114">
        <f t="shared" si="13"/>
        <v>6.1188143907807803E-3</v>
      </c>
      <c r="AD114">
        <f t="shared" si="14"/>
        <v>3.2449335734799578E-4</v>
      </c>
      <c r="AP114">
        <v>2.120099999999999</v>
      </c>
      <c r="AQ114">
        <v>0.85931260593658032</v>
      </c>
      <c r="AR114">
        <v>0.67955700841367117</v>
      </c>
    </row>
    <row r="115" spans="28:44" x14ac:dyDescent="0.25">
      <c r="AB115">
        <f t="shared" si="15"/>
        <v>1.0001000000000007</v>
      </c>
      <c r="AC115">
        <f t="shared" si="13"/>
        <v>7.2030193310430746E-3</v>
      </c>
      <c r="AD115">
        <f t="shared" si="14"/>
        <v>3.9097877295873537E-4</v>
      </c>
      <c r="AP115">
        <v>2.1300999999999988</v>
      </c>
      <c r="AQ115">
        <v>0.8455304739056686</v>
      </c>
      <c r="AR115">
        <v>0.68808139183277262</v>
      </c>
    </row>
    <row r="116" spans="28:44" x14ac:dyDescent="0.25">
      <c r="AB116">
        <f t="shared" si="15"/>
        <v>1.0101000000000007</v>
      </c>
      <c r="AC116">
        <f t="shared" si="13"/>
        <v>8.4437804575415564E-3</v>
      </c>
      <c r="AD116">
        <f t="shared" si="14"/>
        <v>4.6907548715974571E-4</v>
      </c>
      <c r="AP116">
        <v>2.1400999999999986</v>
      </c>
      <c r="AQ116">
        <v>0.83155826742740713</v>
      </c>
      <c r="AR116">
        <v>0.69646698436691956</v>
      </c>
    </row>
    <row r="117" spans="28:44" x14ac:dyDescent="0.25">
      <c r="AB117">
        <f t="shared" si="15"/>
        <v>1.0201000000000007</v>
      </c>
      <c r="AC117">
        <f t="shared" si="13"/>
        <v>9.8578288566555008E-3</v>
      </c>
      <c r="AD117">
        <f t="shared" si="14"/>
        <v>5.6043189913014047E-4</v>
      </c>
      <c r="AP117">
        <v>2.1500999999999983</v>
      </c>
      <c r="AQ117">
        <v>0.81741875617157533</v>
      </c>
      <c r="AR117">
        <v>0.70471199955916686</v>
      </c>
    </row>
    <row r="118" spans="28:44" x14ac:dyDescent="0.25">
      <c r="AB118">
        <f t="shared" si="15"/>
        <v>1.0301000000000007</v>
      </c>
      <c r="AC118">
        <f t="shared" si="13"/>
        <v>1.1462859085751525E-2</v>
      </c>
      <c r="AD118">
        <f t="shared" si="14"/>
        <v>6.6686856813329219E-4</v>
      </c>
      <c r="AP118">
        <v>2.1600999999999981</v>
      </c>
      <c r="AQ118">
        <v>0.80313416627568512</v>
      </c>
      <c r="AR118">
        <v>0.71281487595874982</v>
      </c>
    </row>
    <row r="119" spans="28:44" x14ac:dyDescent="0.25">
      <c r="AB119">
        <f t="shared" si="15"/>
        <v>1.0401000000000007</v>
      </c>
      <c r="AC119">
        <f t="shared" si="13"/>
        <v>1.3277484473035962E-2</v>
      </c>
      <c r="AD119">
        <f t="shared" si="14"/>
        <v>7.9038763553466757E-4</v>
      </c>
      <c r="AP119">
        <v>2.1700999999999979</v>
      </c>
      <c r="AQ119">
        <v>0.78872614948555031</v>
      </c>
      <c r="AR119">
        <v>0.72077427152861806</v>
      </c>
    </row>
    <row r="120" spans="28:44" x14ac:dyDescent="0.25">
      <c r="AB120">
        <f t="shared" si="15"/>
        <v>1.0501000000000007</v>
      </c>
      <c r="AC120">
        <f t="shared" si="13"/>
        <v>1.5321179300197234E-2</v>
      </c>
      <c r="AD120">
        <f t="shared" si="14"/>
        <v>9.3318173445773687E-4</v>
      </c>
      <c r="AP120">
        <v>2.1800999999999977</v>
      </c>
      <c r="AQ120">
        <v>0.77421575566839163</v>
      </c>
      <c r="AR120">
        <v>0.72858905776131078</v>
      </c>
    </row>
    <row r="121" spans="28:44" x14ac:dyDescent="0.25">
      <c r="AB121">
        <f t="shared" si="15"/>
        <v>1.0601000000000007</v>
      </c>
      <c r="AC121">
        <f t="shared" si="13"/>
        <v>1.7614207684528361E-2</v>
      </c>
      <c r="AD121">
        <f t="shared" si="14"/>
        <v>1.0976422548425585E-3</v>
      </c>
      <c r="AP121">
        <v>2.1900999999999975</v>
      </c>
      <c r="AQ121">
        <v>0.75962340860608513</v>
      </c>
      <c r="AR121">
        <v>0.73625831353644378</v>
      </c>
    </row>
    <row r="122" spans="28:44" x14ac:dyDescent="0.25">
      <c r="AB122">
        <f t="shared" si="15"/>
        <v>1.0701000000000007</v>
      </c>
      <c r="AC122">
        <f t="shared" si="13"/>
        <v>2.0177539157516054E-2</v>
      </c>
      <c r="AD122">
        <f t="shared" si="14"/>
        <v>1.2863668307334052E-3</v>
      </c>
      <c r="AP122">
        <v>2.2000999999999973</v>
      </c>
      <c r="AQ122">
        <v>0.74496888496759794</v>
      </c>
      <c r="AR122">
        <v>0.74378131875211406</v>
      </c>
    </row>
    <row r="123" spans="28:44" x14ac:dyDescent="0.25">
      <c r="AB123">
        <f t="shared" si="15"/>
        <v>1.0801000000000007</v>
      </c>
      <c r="AC123">
        <f t="shared" si="13"/>
        <v>2.3032751123489379E-2</v>
      </c>
      <c r="AD123">
        <f t="shared" si="14"/>
        <v>1.5021659175207609E-3</v>
      </c>
      <c r="AP123">
        <v>2.2100999999999971</v>
      </c>
      <c r="AQ123">
        <v>0.73027129635227694</v>
      </c>
      <c r="AR123">
        <v>0.75115754776147359</v>
      </c>
    </row>
    <row r="124" spans="28:44" x14ac:dyDescent="0.25">
      <c r="AB124">
        <f t="shared" si="15"/>
        <v>1.0901000000000007</v>
      </c>
      <c r="AC124">
        <f t="shared" si="13"/>
        <v>2.6201918571521078E-2</v>
      </c>
      <c r="AD124">
        <f t="shared" si="14"/>
        <v>1.748068329645939E-3</v>
      </c>
      <c r="AP124">
        <v>2.2200999999999969</v>
      </c>
      <c r="AQ124">
        <v>0.7155490742892836</v>
      </c>
      <c r="AR124">
        <v>0.75838666264461785</v>
      </c>
    </row>
    <row r="125" spans="28:44" x14ac:dyDescent="0.25">
      <c r="AB125">
        <f t="shared" si="15"/>
        <v>1.1001000000000007</v>
      </c>
      <c r="AC125">
        <f t="shared" si="13"/>
        <v>2.9707491602978763E-2</v>
      </c>
      <c r="AD125">
        <f t="shared" si="14"/>
        <v>2.0273256139561975E-3</v>
      </c>
      <c r="AP125">
        <v>2.2300999999999966</v>
      </c>
      <c r="AQ125">
        <v>0.70081995807320407</v>
      </c>
      <c r="AR125">
        <v>0.76546850634474817</v>
      </c>
    </row>
    <row r="126" spans="28:44" x14ac:dyDescent="0.25">
      <c r="AB126">
        <f t="shared" si="15"/>
        <v>1.1101000000000008</v>
      </c>
      <c r="AC126">
        <f t="shared" si="13"/>
        <v>3.3572161522555648E-2</v>
      </c>
      <c r="AD126">
        <f t="shared" si="14"/>
        <v>2.3434151404539312E-3</v>
      </c>
      <c r="AP126">
        <v>2.2400999999999964</v>
      </c>
      <c r="AQ126">
        <v>0.6861009853115142</v>
      </c>
      <c r="AR126">
        <v>0.77240309569635701</v>
      </c>
    </row>
    <row r="127" spans="28:44" x14ac:dyDescent="0.25">
      <c r="AB127">
        <f t="shared" si="15"/>
        <v>1.1201000000000008</v>
      </c>
      <c r="AC127">
        <f t="shared" si="13"/>
        <v>3.7818716418964088E-2</v>
      </c>
      <c r="AD127">
        <f t="shared" si="14"/>
        <v>2.7000418005608102E-3</v>
      </c>
      <c r="AP127">
        <v>2.2500999999999962</v>
      </c>
      <c r="AQ127">
        <v>0.6714084850562162</v>
      </c>
      <c r="AR127">
        <v>0.77919061437191561</v>
      </c>
    </row>
    <row r="128" spans="28:44" x14ac:dyDescent="0.25">
      <c r="AB128">
        <f t="shared" si="15"/>
        <v>1.1301000000000008</v>
      </c>
      <c r="AC128">
        <f t="shared" si="13"/>
        <v>4.2469887329603252E-2</v>
      </c>
      <c r="AD128">
        <f t="shared" si="14"/>
        <v>3.1011382131300087E-3</v>
      </c>
      <c r="AP128">
        <v>2.260099999999996</v>
      </c>
      <c r="AQ128">
        <v>0.65675807338943426</v>
      </c>
      <c r="AR128">
        <v>0.78583140577225652</v>
      </c>
    </row>
    <row r="129" spans="28:44" x14ac:dyDescent="0.25">
      <c r="AB129">
        <f t="shared" si="15"/>
        <v>1.1401000000000008</v>
      </c>
      <c r="AC129">
        <f t="shared" si="13"/>
        <v>4.7548186238480346E-2</v>
      </c>
      <c r="AD129">
        <f t="shared" si="14"/>
        <v>3.5508633501697418E-3</v>
      </c>
      <c r="AP129">
        <v>2.2700999999999958</v>
      </c>
      <c r="AQ129">
        <v>0.64216465133107015</v>
      </c>
      <c r="AR129">
        <v>0.79232596588453319</v>
      </c>
    </row>
    <row r="130" spans="28:44" x14ac:dyDescent="0.25">
      <c r="AB130">
        <f t="shared" si="15"/>
        <v>1.1501000000000008</v>
      </c>
      <c r="AC130">
        <f t="shared" si="13"/>
        <v>5.3075737295816626E-2</v>
      </c>
      <c r="AD130">
        <f t="shared" si="14"/>
        <v>4.053599507444044E-3</v>
      </c>
      <c r="AP130">
        <v>2.2800999999999956</v>
      </c>
      <c r="AQ130">
        <v>0.62764240493568046</v>
      </c>
      <c r="AR130">
        <v>0.79867493613031426</v>
      </c>
    </row>
    <row r="131" spans="28:44" x14ac:dyDescent="0.25">
      <c r="AB131">
        <f t="shared" si="15"/>
        <v>1.1601000000000008</v>
      </c>
      <c r="AC131">
        <f t="shared" si="13"/>
        <v>5.9074102768761759E-2</v>
      </c>
      <c r="AD131">
        <f t="shared" si="14"/>
        <v>4.6139475596220494E-3</v>
      </c>
      <c r="AP131">
        <v>2.2900999999999954</v>
      </c>
      <c r="AQ131">
        <v>0.6132048074455364</v>
      </c>
      <c r="AR131">
        <v>0.80487909622503628</v>
      </c>
    </row>
    <row r="132" spans="28:44" x14ac:dyDescent="0.25">
      <c r="AB132">
        <f t="shared" si="15"/>
        <v>1.1701000000000008</v>
      </c>
      <c r="AC132">
        <f t="shared" si="13"/>
        <v>6.5564105333518502E-2</v>
      </c>
      <c r="AD132">
        <f t="shared" si="14"/>
        <v>5.2367204552631816E-3</v>
      </c>
      <c r="AP132">
        <v>2.3000999999999951</v>
      </c>
      <c r="AQ132">
        <v>0.59886462336723145</v>
      </c>
      <c r="AR132">
        <v>0.810939357068716</v>
      </c>
    </row>
    <row r="133" spans="28:44" x14ac:dyDescent="0.25">
      <c r="AB133">
        <f t="shared" si="15"/>
        <v>1.1801000000000008</v>
      </c>
      <c r="AC133">
        <f t="shared" si="13"/>
        <v>7.2565648398346658E-2</v>
      </c>
      <c r="AD133">
        <f t="shared" si="14"/>
        <v>5.9269349234430252E-3</v>
      </c>
      <c r="AP133">
        <v>2.3100999999999949</v>
      </c>
      <c r="AQ133">
        <v>0.5846339143402608</v>
      </c>
      <c r="AR133">
        <v>0.81685675368649824</v>
      </c>
    </row>
    <row r="134" spans="28:44" x14ac:dyDescent="0.25">
      <c r="AB134">
        <f t="shared" si="15"/>
        <v>1.1901000000000008</v>
      </c>
      <c r="AC134">
        <f t="shared" si="13"/>
        <v>8.0097536203230735E-2</v>
      </c>
      <c r="AD134">
        <f t="shared" si="14"/>
        <v>6.6898013810204812E-3</v>
      </c>
      <c r="AP134">
        <v>2.3200999999999947</v>
      </c>
      <c r="AQ134">
        <v>0.57052404666755518</v>
      </c>
      <c r="AR134">
        <v>0.82263243823630616</v>
      </c>
    </row>
    <row r="135" spans="28:44" x14ac:dyDescent="0.25">
      <c r="AB135">
        <f t="shared" si="15"/>
        <v>1.2001000000000008</v>
      </c>
      <c r="AC135">
        <f t="shared" si="13"/>
        <v>8.8177295474710968E-2</v>
      </c>
      <c r="AD135">
        <f t="shared" si="14"/>
        <v>7.5307120471880392E-3</v>
      </c>
      <c r="AP135">
        <v>2.3300999999999945</v>
      </c>
      <c r="AQ135">
        <v>0.55654570038003259</v>
      </c>
      <c r="AR135">
        <v>0.82826767309957217</v>
      </c>
    </row>
    <row r="136" spans="28:44" x14ac:dyDescent="0.25">
      <c r="AB136">
        <f t="shared" si="15"/>
        <v>1.2101000000000008</v>
      </c>
      <c r="AC136">
        <f t="shared" si="13"/>
        <v>9.6821000423190001E-2</v>
      </c>
      <c r="AD136">
        <f t="shared" si="14"/>
        <v>8.4552272897958601E-3</v>
      </c>
      <c r="AP136">
        <v>2.3400999999999943</v>
      </c>
      <c r="AQ136">
        <v>0.54270887970974269</v>
      </c>
      <c r="AR136">
        <v>0.83376382406976168</v>
      </c>
    </row>
    <row r="137" spans="28:44" x14ac:dyDescent="0.25">
      <c r="AB137">
        <f t="shared" si="15"/>
        <v>1.2201000000000009</v>
      </c>
      <c r="AC137">
        <f t="shared" si="13"/>
        <v>0.10604310285504655</v>
      </c>
      <c r="AD137">
        <f t="shared" si="14"/>
        <v>9.4690602457585503E-3</v>
      </c>
      <c r="AP137">
        <v>2.3500999999999941</v>
      </c>
      <c r="AQ137">
        <v>0.52902292484908653</v>
      </c>
      <c r="AR137">
        <v>0.8391223536521587</v>
      </c>
    </row>
    <row r="138" spans="28:44" x14ac:dyDescent="0.25">
      <c r="AB138">
        <f t="shared" si="15"/>
        <v>1.2301000000000009</v>
      </c>
      <c r="AC138">
        <f t="shared" si="13"/>
        <v>0.11585626913362511</v>
      </c>
      <c r="AD138">
        <f t="shared" si="14"/>
        <v>1.0578059775404268E-2</v>
      </c>
      <c r="AP138">
        <v>2.3600999999999939</v>
      </c>
      <c r="AQ138">
        <v>0.51549652487684916</v>
      </c>
      <c r="AR138">
        <v>0.84434481448717658</v>
      </c>
    </row>
    <row r="139" spans="28:44" x14ac:dyDescent="0.25">
      <c r="AB139">
        <f t="shared" si="15"/>
        <v>1.2401000000000009</v>
      </c>
      <c r="AC139">
        <f t="shared" si="13"/>
        <v>0.12627122566251456</v>
      </c>
      <c r="AD139">
        <f t="shared" si="14"/>
        <v>1.1788191827681685E-2</v>
      </c>
      <c r="AP139">
        <v>2.3700999999999937</v>
      </c>
      <c r="AQ139">
        <v>0.5021377317353477</v>
      </c>
      <c r="AR139">
        <v>0.84943284290827781</v>
      </c>
    </row>
    <row r="140" spans="28:44" x14ac:dyDescent="0.25">
      <c r="AB140">
        <f t="shared" si="15"/>
        <v>1.2501000000000009</v>
      </c>
      <c r="AC140">
        <f t="shared" si="13"/>
        <v>0.13729661448271224</v>
      </c>
      <c r="AD140">
        <f t="shared" si="14"/>
        <v>1.3105519309482096E-2</v>
      </c>
      <c r="AP140">
        <v>2.3800999999999934</v>
      </c>
      <c r="AQ140">
        <v>0.48895397514680367</v>
      </c>
      <c r="AR140">
        <v>0.85438815264445522</v>
      </c>
    </row>
    <row r="141" spans="28:44" x14ac:dyDescent="0.25">
      <c r="AB141">
        <f t="shared" si="15"/>
        <v>1.2601000000000009</v>
      </c>
      <c r="AC141">
        <f t="shared" si="13"/>
        <v>0.14893886047385005</v>
      </c>
      <c r="AD141">
        <f t="shared" si="14"/>
        <v>1.4536180567759013E-2</v>
      </c>
      <c r="AP141">
        <v>2.3900999999999932</v>
      </c>
      <c r="AQ141">
        <v>0.47595207836109754</v>
      </c>
      <c r="AR141">
        <v>0.85921252867612008</v>
      </c>
    </row>
    <row r="142" spans="28:44" x14ac:dyDescent="0.25">
      <c r="AB142">
        <f t="shared" si="15"/>
        <v>1.2701000000000009</v>
      </c>
      <c r="AC142">
        <f t="shared" si="13"/>
        <v>0.16120205153042919</v>
      </c>
      <c r="AD142">
        <f t="shared" si="14"/>
        <v>1.6086366607446351E-2</v>
      </c>
      <c r="AP142">
        <v>2.400099999999993</v>
      </c>
      <c r="AQ142">
        <v>0.46313827463127166</v>
      </c>
      <c r="AR142">
        <v>0.86390782125219179</v>
      </c>
    </row>
    <row r="143" spans="28:44" x14ac:dyDescent="0.25">
      <c r="AB143">
        <f t="shared" si="15"/>
        <v>1.2801000000000009</v>
      </c>
      <c r="AC143">
        <f t="shared" si="13"/>
        <v>0.17408783294903821</v>
      </c>
      <c r="AD143">
        <f t="shared" si="14"/>
        <v>1.7762297181224036E-2</v>
      </c>
      <c r="AP143">
        <v>2.4100999999999928</v>
      </c>
      <c r="AQ143">
        <v>0.45051822431751359</v>
      </c>
      <c r="AR143">
        <v>0.86847594007516637</v>
      </c>
    </row>
    <row r="144" spans="28:44" x14ac:dyDescent="0.25">
      <c r="AB144">
        <f t="shared" si="15"/>
        <v>1.2901000000000009</v>
      </c>
      <c r="AC144">
        <f t="shared" ref="AC144:AC207" si="16">_xlfn.LOGNORM.DIST(AB144,$V$17,$V$16,FALSE)</f>
        <v>0.18759531711401373</v>
      </c>
      <c r="AD144">
        <f t="shared" ref="AD144:AD146" si="17">_xlfn.LOGNORM.DIST(AB144,$V$17,$V$16,TRUE)</f>
        <v>1.957019589880675E-2</v>
      </c>
      <c r="AP144">
        <v>2.4200999999999926</v>
      </c>
      <c r="AQ144">
        <v>0.43809703252482757</v>
      </c>
      <c r="AR144">
        <v>0.87291884865996949</v>
      </c>
    </row>
    <row r="145" spans="28:44" x14ac:dyDescent="0.25">
      <c r="AB145">
        <f t="shared" ref="AB145:AB208" si="18">AB144+0.01</f>
        <v>1.3001000000000009</v>
      </c>
      <c r="AC145">
        <f t="shared" si="16"/>
        <v>0.20172100940931104</v>
      </c>
      <c r="AD145">
        <f t="shared" si="17"/>
        <v>2.1516264513516254E-2</v>
      </c>
      <c r="AP145">
        <v>2.4300999999999924</v>
      </c>
      <c r="AQ145">
        <v>0.42587926718414976</v>
      </c>
      <c r="AR145">
        <v>0.87723855887147695</v>
      </c>
    </row>
    <row r="146" spans="28:44" x14ac:dyDescent="0.25">
      <c r="AB146">
        <f t="shared" si="18"/>
        <v>1.3101000000000009</v>
      </c>
      <c r="AC146">
        <f t="shared" si="16"/>
        <v>0.21645875111592508</v>
      </c>
      <c r="AD146">
        <f t="shared" si="17"/>
        <v>2.3606656552339449E-2</v>
      </c>
      <c r="AP146">
        <v>2.4400999999999922</v>
      </c>
      <c r="AQ146">
        <v>0.41386897749126839</v>
      </c>
      <c r="AR146">
        <v>0.88143712564470533</v>
      </c>
    </row>
    <row r="147" spans="28:44" x14ac:dyDescent="0.25">
      <c r="AB147">
        <f t="shared" si="18"/>
        <v>1.3201000000000009</v>
      </c>
      <c r="AC147">
        <f t="shared" si="16"/>
        <v>0.23179967987951661</v>
      </c>
      <c r="AD147">
        <f t="shared" ref="AD147:AD170" si="19">_xlfn.LOGNORM.DIST(AB147,$V$17,$V$16,TRUE)</f>
        <v>2.5847450462398221E-2</v>
      </c>
      <c r="AP147">
        <v>2.450099999999992</v>
      </c>
      <c r="AQ147">
        <v>0.40206971262253655</v>
      </c>
      <c r="AR147">
        <v>0.88551664189084023</v>
      </c>
    </row>
    <row r="148" spans="28:44" x14ac:dyDescent="0.25">
      <c r="AB148">
        <f t="shared" si="18"/>
        <v>1.3301000000000009</v>
      </c>
      <c r="AC148">
        <f t="shared" si="16"/>
        <v>0.24773220815444752</v>
      </c>
      <c r="AD148">
        <f t="shared" si="19"/>
        <v>2.8244622451714285E-2</v>
      </c>
      <c r="AP148">
        <v>2.4600999999999917</v>
      </c>
      <c r="AQ148">
        <v>0.39048454065099053</v>
      </c>
      <c r="AR148">
        <v>0.88947923359148717</v>
      </c>
    </row>
    <row r="149" spans="28:44" x14ac:dyDescent="0.25">
      <c r="AB149">
        <f t="shared" si="18"/>
        <v>1.340100000000001</v>
      </c>
      <c r="AC149">
        <f t="shared" si="16"/>
        <v>0.26424201985063567</v>
      </c>
      <c r="AD149">
        <f t="shared" si="19"/>
        <v>3.0804019205314448E-2</v>
      </c>
      <c r="AP149">
        <v>2.4700999999999915</v>
      </c>
      <c r="AQ149">
        <v>0.37911606759109018</v>
      </c>
      <c r="AR149">
        <v>0.89332705508278243</v>
      </c>
    </row>
    <row r="150" spans="28:44" x14ac:dyDescent="0.25">
      <c r="AB150">
        <f t="shared" si="18"/>
        <v>1.350100000000001</v>
      </c>
      <c r="AC150">
        <f t="shared" si="16"/>
        <v>0.28131208523088519</v>
      </c>
      <c r="AD150">
        <f t="shared" si="19"/>
        <v>3.3531330659090766E-2</v>
      </c>
      <c r="AP150">
        <v>2.4800999999999913</v>
      </c>
      <c r="AQ150">
        <v>0.36796645650484805</v>
      </c>
      <c r="AR150">
        <v>0.89706228453031434</v>
      </c>
    </row>
    <row r="151" spans="28:44" x14ac:dyDescent="0.25">
      <c r="AB151">
        <f t="shared" si="18"/>
        <v>1.360100000000001</v>
      </c>
      <c r="AC151">
        <f t="shared" si="16"/>
        <v>0.29892269393085114</v>
      </c>
      <c r="AD151">
        <f t="shared" si="19"/>
        <v>3.6432063013425914E-2</v>
      </c>
      <c r="AP151">
        <v>2.4900999999999911</v>
      </c>
      <c r="AQ151">
        <v>0.35703744660662401</v>
      </c>
      <c r="AR151">
        <v>0.90068711959514913</v>
      </c>
    </row>
    <row r="152" spans="28:44" x14ac:dyDescent="0.25">
      <c r="AB152">
        <f t="shared" si="18"/>
        <v>1.370100000000001</v>
      </c>
      <c r="AC152">
        <f t="shared" si="16"/>
        <v>0.31705150580368174</v>
      </c>
      <c r="AD152">
        <f t="shared" si="19"/>
        <v>3.951151216645854E-2</v>
      </c>
      <c r="AP152">
        <v>2.5000999999999909</v>
      </c>
      <c r="AQ152">
        <v>0.34633037230826408</v>
      </c>
      <c r="AR152">
        <v>0.90420377329065194</v>
      </c>
    </row>
    <row r="153" spans="28:44" x14ac:dyDescent="0.25">
      <c r="AB153">
        <f t="shared" si="18"/>
        <v>1.380100000000001</v>
      </c>
      <c r="AC153">
        <f t="shared" si="16"/>
        <v>0.33567361912856858</v>
      </c>
      <c r="AD153">
        <f t="shared" si="19"/>
        <v>4.2774737743064416E-2</v>
      </c>
      <c r="AP153">
        <v>2.5100999999999907</v>
      </c>
      <c r="AQ153">
        <v>0.33584618215059198</v>
      </c>
      <c r="AR153">
        <v>0.90761447002923623</v>
      </c>
    </row>
    <row r="154" spans="28:44" x14ac:dyDescent="0.25">
      <c r="AB154">
        <f t="shared" si="18"/>
        <v>1.390100000000001</v>
      </c>
      <c r="AC154">
        <f t="shared" si="16"/>
        <v>0.3547616555686669</v>
      </c>
      <c r="AD154">
        <f t="shared" si="19"/>
        <v>4.6226537890243571E-2</v>
      </c>
      <c r="AP154">
        <v>2.5200999999999905</v>
      </c>
      <c r="AQ154">
        <v>0.32558545757148233</v>
      </c>
      <c r="AR154">
        <v>0.91092144185764934</v>
      </c>
    </row>
    <row r="155" spans="28:44" x14ac:dyDescent="0.25">
      <c r="AB155">
        <f t="shared" si="18"/>
        <v>1.400100000000001</v>
      </c>
      <c r="AC155">
        <f t="shared" si="16"/>
        <v>0.37428586112067364</v>
      </c>
      <c r="AD155">
        <f t="shared" si="19"/>
        <v>4.9871425002732388E-2</v>
      </c>
      <c r="AP155">
        <v>2.5300999999999902</v>
      </c>
      <c r="AQ155">
        <v>0.31554843146483802</v>
      </c>
      <c r="AR155">
        <v>0.91412692487892966</v>
      </c>
    </row>
    <row r="156" spans="28:44" x14ac:dyDescent="0.25">
      <c r="AB156">
        <f t="shared" si="18"/>
        <v>1.410100000000001</v>
      </c>
      <c r="AC156">
        <f t="shared" si="16"/>
        <v>0.39421422216707652</v>
      </c>
      <c r="AD156">
        <f t="shared" si="19"/>
        <v>5.3713602534417662E-2</v>
      </c>
      <c r="AP156">
        <v>2.54009999999999</v>
      </c>
      <c r="AQ156">
        <v>0.30573500648876784</v>
      </c>
      <c r="AR156">
        <v>0.91723315585873433</v>
      </c>
    </row>
    <row r="157" spans="28:44" x14ac:dyDescent="0.25">
      <c r="AB157">
        <f t="shared" si="18"/>
        <v>1.420100000000001</v>
      </c>
      <c r="AC157">
        <f t="shared" si="16"/>
        <v>0.41451259562382259</v>
      </c>
      <c r="AD157">
        <f t="shared" si="19"/>
        <v>5.775694304163493E-2</v>
      </c>
      <c r="AP157">
        <v>2.5500999999999898</v>
      </c>
      <c r="AQ157">
        <v>0.29614477308510978</v>
      </c>
      <c r="AR157">
        <v>0.92024236901333267</v>
      </c>
    </row>
    <row r="158" spans="28:44" x14ac:dyDescent="0.25">
      <c r="AB158">
        <f t="shared" si="18"/>
        <v>1.430100000000001</v>
      </c>
      <c r="AC158">
        <f t="shared" si="16"/>
        <v>0.43514485207176601</v>
      </c>
      <c r="AD158">
        <f t="shared" si="19"/>
        <v>6.2004967593828446E-2</v>
      </c>
      <c r="AP158">
        <v>2.5600999999999896</v>
      </c>
      <c r="AQ158">
        <v>0.2867770271761223</v>
      </c>
      <c r="AR158">
        <v>0.92315679297621089</v>
      </c>
    </row>
    <row r="159" spans="28:44" x14ac:dyDescent="0.25">
      <c r="AB159">
        <f t="shared" si="18"/>
        <v>1.440100000000001</v>
      </c>
      <c r="AC159">
        <f t="shared" si="16"/>
        <v>0.4560730306703823</v>
      </c>
      <c r="AD159">
        <f t="shared" si="19"/>
        <v>6.6460826675471915E-2</v>
      </c>
      <c r="AP159">
        <v>2.5700999999999894</v>
      </c>
      <c r="AQ159">
        <v>0.27763078750773768</v>
      </c>
      <c r="AR159">
        <v>0.92597864793989759</v>
      </c>
    </row>
    <row r="160" spans="28:44" x14ac:dyDescent="0.25">
      <c r="AB160">
        <f t="shared" si="18"/>
        <v>1.4501000000000011</v>
      </c>
      <c r="AC160">
        <f t="shared" si="16"/>
        <v>0.47725750457730887</v>
      </c>
      <c r="AD160">
        <f t="shared" si="19"/>
        <v>7.1127282690746099E-2</v>
      </c>
      <c r="AP160">
        <v>2.5800999999999892</v>
      </c>
      <c r="AQ160">
        <v>0.26870481261215506</v>
      </c>
      <c r="AR160">
        <v>0.92871014296934207</v>
      </c>
    </row>
    <row r="161" spans="28:44" x14ac:dyDescent="0.25">
      <c r="AB161">
        <f t="shared" si="18"/>
        <v>1.4601000000000011</v>
      </c>
      <c r="AC161">
        <f t="shared" si="16"/>
        <v>0.49865715553750478</v>
      </c>
      <c r="AD161">
        <f t="shared" si="19"/>
        <v>7.6006694169394984E-2</v>
      </c>
      <c r="AP161">
        <v>2.590099999999989</v>
      </c>
      <c r="AQ161">
        <v>0.25999761736580668</v>
      </c>
      <c r="AR161">
        <v>0.93135347348291264</v>
      </c>
    </row>
    <row r="162" spans="28:44" x14ac:dyDescent="0.25">
      <c r="AB162">
        <f t="shared" si="18"/>
        <v>1.4701000000000011</v>
      </c>
      <c r="AC162">
        <f t="shared" si="16"/>
        <v>0.52022955626119427</v>
      </c>
      <c r="AD162">
        <f t="shared" si="19"/>
        <v>8.1101001758582106E-2</v>
      </c>
      <c r="AP162">
        <v>2.6000999999999888</v>
      </c>
      <c r="AQ162">
        <v>0.2515074891218147</v>
      </c>
      <c r="AR162">
        <v>0.93391081889686367</v>
      </c>
    </row>
    <row r="163" spans="28:44" x14ac:dyDescent="0.25">
      <c r="AB163">
        <f t="shared" si="18"/>
        <v>1.4801000000000011</v>
      </c>
      <c r="AC163">
        <f t="shared" si="16"/>
        <v>0.54193115918013557</v>
      </c>
      <c r="AD163">
        <f t="shared" si="19"/>
        <v>8.6411716071601835E-2</v>
      </c>
      <c r="AP163">
        <v>2.6100999999999885</v>
      </c>
      <c r="AQ163">
        <v>0.24323250339899291</v>
      </c>
      <c r="AR163">
        <v>0.93638434042892471</v>
      </c>
    </row>
    <row r="164" spans="28:44" x14ac:dyDescent="0.25">
      <c r="AB164">
        <f t="shared" si="18"/>
        <v>1.4901000000000011</v>
      </c>
      <c r="AC164">
        <f t="shared" si="16"/>
        <v>0.56371749015672057</v>
      </c>
      <c r="AD164">
        <f t="shared" si="19"/>
        <v>9.1939907450108618E-2</v>
      </c>
      <c r="AP164">
        <v>2.6200999999999883</v>
      </c>
      <c r="AQ164">
        <v>0.23517053911222657</v>
      </c>
      <c r="AR164">
        <v>0.93877617905649557</v>
      </c>
    </row>
    <row r="165" spans="28:44" x14ac:dyDescent="0.25">
      <c r="AB165">
        <f t="shared" si="18"/>
        <v>1.5001000000000011</v>
      </c>
      <c r="AC165">
        <f t="shared" si="16"/>
        <v>0.5855433457194924</v>
      </c>
      <c r="AD165">
        <f t="shared" si="19"/>
        <v>9.7686197682253728E-2</v>
      </c>
      <c r="AP165">
        <v>2.6300999999999881</v>
      </c>
      <c r="AQ165">
        <v>0.22731929333167719</v>
      </c>
      <c r="AR165">
        <v>0.94108845362480187</v>
      </c>
    </row>
    <row r="166" spans="28:44" x14ac:dyDescent="0.25">
      <c r="AB166">
        <f t="shared" si="18"/>
        <v>1.5101000000000011</v>
      </c>
      <c r="AC166">
        <f t="shared" si="16"/>
        <v>0.60736299241117664</v>
      </c>
      <c r="AD166">
        <f t="shared" si="19"/>
        <v>0.1036507537049102</v>
      </c>
      <c r="AP166">
        <v>2.6400999999999879</v>
      </c>
      <c r="AQ166">
        <v>0.21967629556073712</v>
      </c>
      <c r="AR166">
        <v>0.94332325910024095</v>
      </c>
    </row>
    <row r="167" spans="28:44" x14ac:dyDescent="0.25">
      <c r="AB167">
        <f t="shared" si="18"/>
        <v>1.5201000000000011</v>
      </c>
      <c r="AC167">
        <f t="shared" si="16"/>
        <v>0.62913036686049206</v>
      </c>
      <c r="AD167">
        <f t="shared" si="19"/>
        <v>0.10983328330414036</v>
      </c>
      <c r="AP167">
        <v>2.6500999999999877</v>
      </c>
      <c r="AQ167">
        <v>0.21223892152495893</v>
      </c>
      <c r="AR167">
        <v>0.94548266496406974</v>
      </c>
    </row>
    <row r="168" spans="28:44" x14ac:dyDescent="0.25">
      <c r="AB168">
        <f t="shared" si="18"/>
        <v>1.5301000000000011</v>
      </c>
      <c r="AC168">
        <f t="shared" si="16"/>
        <v>0.65079927522593783</v>
      </c>
      <c r="AD168">
        <f t="shared" si="19"/>
        <v>0.11623303281434931</v>
      </c>
      <c r="AP168">
        <v>2.6600999999999875</v>
      </c>
      <c r="AQ168">
        <v>0.20500440646636423</v>
      </c>
      <c r="AR168">
        <v>0.94756871374151153</v>
      </c>
    </row>
    <row r="169" spans="28:44" x14ac:dyDescent="0.25">
      <c r="AB169">
        <f t="shared" si="18"/>
        <v>1.5401000000000011</v>
      </c>
      <c r="AC169">
        <f t="shared" si="16"/>
        <v>0.67232359070748338</v>
      </c>
      <c r="AD169">
        <f t="shared" si="19"/>
        <v>0.12284878680328004</v>
      </c>
      <c r="AP169">
        <v>2.6700999999999873</v>
      </c>
      <c r="AQ169">
        <v>0.19796985793954003</v>
      </c>
      <c r="AR169">
        <v>0.94958341966131743</v>
      </c>
    </row>
    <row r="170" spans="28:44" x14ac:dyDescent="0.25">
      <c r="AB170">
        <f t="shared" si="18"/>
        <v>1.5501000000000011</v>
      </c>
      <c r="AC170">
        <f t="shared" si="16"/>
        <v>0.69365744787957384</v>
      </c>
      <c r="AD170">
        <f t="shared" si="19"/>
        <v>0.12967886971724513</v>
      </c>
      <c r="AP170">
        <v>2.680099999999987</v>
      </c>
      <c r="AQ170">
        <v>0.19113226810781164</v>
      </c>
      <c r="AR170">
        <v>0.95152876744078985</v>
      </c>
    </row>
    <row r="171" spans="28:44" x14ac:dyDescent="0.25">
      <c r="AB171">
        <f t="shared" si="18"/>
        <v>1.5601000000000012</v>
      </c>
      <c r="AC171">
        <f t="shared" si="16"/>
        <v>0.71475543266500097</v>
      </c>
      <c r="AD171">
        <f t="shared" ref="AD171:AD175" si="20">_xlfn.LOGNORM.DIST(AB171,$V$17,$V$16,TRUE)</f>
        <v>0.13672114944884592</v>
      </c>
      <c r="AP171">
        <v>2.6900999999999868</v>
      </c>
      <c r="AQ171">
        <v>0.18448852553951967</v>
      </c>
      <c r="AR171">
        <v>0.95340671119126708</v>
      </c>
    </row>
    <row r="172" spans="28:44" x14ac:dyDescent="0.25">
      <c r="AB172">
        <f t="shared" si="18"/>
        <v>1.5701000000000012</v>
      </c>
      <c r="AC172">
        <f t="shared" si="16"/>
        <v>0.73557276684288952</v>
      </c>
      <c r="AD172">
        <f t="shared" si="20"/>
        <v>0.14397304277799139</v>
      </c>
      <c r="AP172">
        <v>2.7000999999999866</v>
      </c>
      <c r="AQ172">
        <v>0.17803542650601756</v>
      </c>
      <c r="AR172">
        <v>0.95521917343907781</v>
      </c>
    </row>
    <row r="173" spans="28:44" x14ac:dyDescent="0.25">
      <c r="AB173">
        <f t="shared" si="18"/>
        <v>1.5801000000000012</v>
      </c>
      <c r="AC173">
        <f t="shared" si="16"/>
        <v>0.75606548606414237</v>
      </c>
      <c r="AD173">
        <f t="shared" si="20"/>
        <v>0.15143152262635473</v>
      </c>
      <c r="AP173">
        <v>2.7100999999999864</v>
      </c>
      <c r="AQ173">
        <v>0.17176968578448609</v>
      </c>
      <c r="AR173">
        <v>0.95696804425699655</v>
      </c>
    </row>
    <row r="174" spans="28:44" x14ac:dyDescent="0.25">
      <c r="AB174">
        <f t="shared" si="18"/>
        <v>1.5901000000000012</v>
      </c>
      <c r="AC174">
        <f t="shared" si="16"/>
        <v>0.77619061043305349</v>
      </c>
      <c r="AD174">
        <f t="shared" si="20"/>
        <v>0.15909312705556333</v>
      </c>
      <c r="AP174">
        <v>2.7200999999999862</v>
      </c>
      <c r="AQ174">
        <v>0.16568794696999786</v>
      </c>
      <c r="AR174">
        <v>0.95865518050126863</v>
      </c>
    </row>
    <row r="175" spans="28:44" x14ac:dyDescent="0.25">
      <c r="AB175">
        <f t="shared" si="18"/>
        <v>1.6001000000000012</v>
      </c>
      <c r="AC175">
        <f t="shared" si="16"/>
        <v>0.79590630680331487</v>
      </c>
      <c r="AD175">
        <f t="shared" si="20"/>
        <v>0.1669539699304472</v>
      </c>
      <c r="AP175">
        <v>2.730099999999986</v>
      </c>
      <c r="AQ175">
        <v>0.15978679230249079</v>
      </c>
      <c r="AR175">
        <v>0.96028240514932539</v>
      </c>
    </row>
    <row r="176" spans="28:44" x14ac:dyDescent="0.25">
      <c r="AB176">
        <f t="shared" si="18"/>
        <v>1.6101000000000012</v>
      </c>
      <c r="AC176">
        <f t="shared" si="16"/>
        <v>0.81517204202921623</v>
      </c>
      <c r="AD176">
        <f t="shared" ref="AD176:AD203" si="21">_xlfn.LOGNORM.DIST(AB176,$V$17,$V$16,TRUE)</f>
        <v>0.17500975316061868</v>
      </c>
      <c r="AP176">
        <v>2.7400999999999858</v>
      </c>
      <c r="AQ176">
        <v>0.15406275201541292</v>
      </c>
      <c r="AR176">
        <v>0.96185150673337239</v>
      </c>
    </row>
    <row r="177" spans="28:44" x14ac:dyDescent="0.25">
      <c r="AB177">
        <f t="shared" si="18"/>
        <v>1.6201000000000012</v>
      </c>
      <c r="AC177">
        <f t="shared" si="16"/>
        <v>0.83394872650738616</v>
      </c>
      <c r="AD177">
        <f t="shared" si="21"/>
        <v>0.18325578042652935</v>
      </c>
      <c r="AP177">
        <v>2.7500999999999856</v>
      </c>
      <c r="AQ177">
        <v>0.14851231321379976</v>
      </c>
      <c r="AR177">
        <v>0.9633642388651027</v>
      </c>
    </row>
    <row r="178" spans="28:44" x14ac:dyDescent="0.25">
      <c r="AB178">
        <f t="shared" si="18"/>
        <v>1.6301000000000012</v>
      </c>
      <c r="AC178">
        <f t="shared" si="16"/>
        <v>0.85219884743997598</v>
      </c>
      <c r="AD178">
        <f t="shared" si="21"/>
        <v>0.19168697228998746</v>
      </c>
      <c r="AP178">
        <v>2.7600999999999853</v>
      </c>
      <c r="AQ178">
        <v>0.14313192829043131</v>
      </c>
      <c r="AR178">
        <v>0.96482231984687539</v>
      </c>
    </row>
    <row r="179" spans="28:44" x14ac:dyDescent="0.25">
      <c r="AB179">
        <f t="shared" si="18"/>
        <v>1.6401000000000012</v>
      </c>
      <c r="AC179">
        <f t="shared" si="16"/>
        <v>0.86988659134576107</v>
      </c>
      <c r="AD179">
        <f t="shared" si="21"/>
        <v>0.20029788258389991</v>
      </c>
      <c r="AP179">
        <v>2.7700999999999851</v>
      </c>
      <c r="AQ179">
        <v>0.1379180228895108</v>
      </c>
      <c r="AR179">
        <v>0.96622743236478348</v>
      </c>
    </row>
    <row r="180" spans="28:44" x14ac:dyDescent="0.25">
      <c r="AB180">
        <f t="shared" si="18"/>
        <v>1.6501000000000012</v>
      </c>
      <c r="AC180">
        <f t="shared" si="16"/>
        <v>0.88697795544033886</v>
      </c>
      <c r="AD180">
        <f t="shared" si="21"/>
        <v>0.20908271597174924</v>
      </c>
      <c r="AP180">
        <v>2.7800999999999849</v>
      </c>
      <c r="AQ180">
        <v>0.13286700342799346</v>
      </c>
      <c r="AR180">
        <v>0.96758122325913987</v>
      </c>
    </row>
    <row r="181" spans="28:44" x14ac:dyDescent="0.25">
      <c r="AB181">
        <f t="shared" si="18"/>
        <v>1.6601000000000012</v>
      </c>
      <c r="AC181">
        <f t="shared" si="16"/>
        <v>0.90344084759963583</v>
      </c>
      <c r="AD181">
        <f t="shared" si="21"/>
        <v>0.21803534656398812</v>
      </c>
      <c r="AP181">
        <v>2.7900999999999847</v>
      </c>
      <c r="AQ181">
        <v>0.12797526418530616</v>
      </c>
      <c r="AR181">
        <v>0.96888530336800827</v>
      </c>
    </row>
    <row r="182" spans="28:44" x14ac:dyDescent="0.25">
      <c r="AB182">
        <f t="shared" si="18"/>
        <v>1.6701000000000013</v>
      </c>
      <c r="AC182">
        <f t="shared" si="16"/>
        <v>0.91924517471152456</v>
      </c>
      <c r="AD182">
        <f t="shared" si="21"/>
        <v>0.22714933747613461</v>
      </c>
      <c r="AP182">
        <v>2.8000999999999845</v>
      </c>
      <c r="AQ182">
        <v>0.12323919397271434</v>
      </c>
      <c r="AR182">
        <v>0.97014124743951957</v>
      </c>
    </row>
    <row r="183" spans="28:44" x14ac:dyDescent="0.25">
      <c r="AB183">
        <f t="shared" si="18"/>
        <v>1.6801000000000013</v>
      </c>
      <c r="AC183">
        <f t="shared" si="16"/>
        <v>0.9343629193078401</v>
      </c>
      <c r="AD183">
        <f t="shared" si="21"/>
        <v>0.23641796121184167</v>
      </c>
      <c r="AP183">
        <v>2.8100999999999843</v>
      </c>
      <c r="AQ183">
        <v>0.11865518239402369</v>
      </c>
      <c r="AR183">
        <v>0.97135059410883073</v>
      </c>
    </row>
    <row r="184" spans="28:44" x14ac:dyDescent="0.25">
      <c r="AB184">
        <f t="shared" si="18"/>
        <v>1.6901000000000013</v>
      </c>
      <c r="AC184">
        <f t="shared" si="16"/>
        <v>0.94876820445286636</v>
      </c>
      <c r="AD184">
        <f t="shared" si="21"/>
        <v>0.24583422075355271</v>
      </c>
      <c r="AP184">
        <v>2.8200999999999841</v>
      </c>
      <c r="AQ184">
        <v>0.11421962570968745</v>
      </c>
      <c r="AR184">
        <v>0.97251484593569448</v>
      </c>
    </row>
    <row r="185" spans="28:44" x14ac:dyDescent="0.25">
      <c r="AB185">
        <f t="shared" si="18"/>
        <v>1.7001000000000013</v>
      </c>
      <c r="AC185">
        <f t="shared" si="16"/>
        <v>0.96243734694392646</v>
      </c>
      <c r="AD185">
        <f t="shared" si="21"/>
        <v>0.25539087124352688</v>
      </c>
      <c r="AP185">
        <v>2.8300999999999839</v>
      </c>
      <c r="AQ185">
        <v>0.10992893231666405</v>
      </c>
      <c r="AR185">
        <v>0.97363546949874125</v>
      </c>
    </row>
    <row r="186" spans="28:44" x14ac:dyDescent="0.25">
      <c r="AB186">
        <f t="shared" si="18"/>
        <v>1.7101000000000013</v>
      </c>
      <c r="AC186">
        <f t="shared" si="16"/>
        <v>0.97534889895460886</v>
      </c>
      <c r="AD186">
        <f t="shared" si="21"/>
        <v>0.26508044213894288</v>
      </c>
      <c r="AP186">
        <v>2.8400999999999836</v>
      </c>
      <c r="AQ186">
        <v>0.10577952785660689</v>
      </c>
      <c r="AR186">
        <v>0.97471389554268928</v>
      </c>
    </row>
    <row r="187" spans="28:44" x14ac:dyDescent="0.25">
      <c r="AB187">
        <f t="shared" si="18"/>
        <v>1.7201000000000013</v>
      </c>
      <c r="AC187">
        <f t="shared" si="16"/>
        <v>0.98748367832105011</v>
      </c>
      <c r="AD187">
        <f t="shared" si="21"/>
        <v>0.27489525972645623</v>
      </c>
      <c r="AP187">
        <v>2.8500999999999834</v>
      </c>
      <c r="AQ187">
        <v>0.10176785996514109</v>
      </c>
      <c r="AR187">
        <v>0.97575151917483116</v>
      </c>
    </row>
    <row r="188" spans="28:44" x14ac:dyDescent="0.25">
      <c r="AB188">
        <f t="shared" si="18"/>
        <v>1.7301000000000013</v>
      </c>
      <c r="AC188">
        <f t="shared" si="16"/>
        <v>0.99882478773625172</v>
      </c>
      <c r="AD188">
        <f t="shared" si="21"/>
        <v>0.28482746988391294</v>
      </c>
      <c r="AP188">
        <v>2.8600999999999832</v>
      </c>
      <c r="AQ188">
        <v>9.7890402675080646E-2</v>
      </c>
      <c r="AR188">
        <v>0.97674970010727391</v>
      </c>
    </row>
    <row r="189" spans="28:44" x14ac:dyDescent="0.25">
      <c r="AB189">
        <f t="shared" si="18"/>
        <v>1.7401000000000013</v>
      </c>
      <c r="AC189">
        <f t="shared" si="16"/>
        <v>1.0093576231764558</v>
      </c>
      <c r="AD189">
        <f t="shared" si="21"/>
        <v>0.29486906097987486</v>
      </c>
      <c r="AP189">
        <v>2.870099999999983</v>
      </c>
      <c r="AQ189">
        <v>9.4143660486511391E-2</v>
      </c>
      <c r="AR189">
        <v>0.97770976294153178</v>
      </c>
    </row>
    <row r="190" spans="28:44" x14ac:dyDescent="0.25">
      <c r="AB190">
        <f t="shared" si="18"/>
        <v>1.7501000000000013</v>
      </c>
      <c r="AC190">
        <f t="shared" si="16"/>
        <v>1.0190698719369693</v>
      </c>
      <c r="AD190">
        <f t="shared" si="21"/>
        <v>0.3050118868051187</v>
      </c>
      <c r="AP190">
        <v>2.8800999999999828</v>
      </c>
      <c r="AQ190">
        <v>9.052417211666712E-2</v>
      </c>
      <c r="AR190">
        <v>0.97863299749221155</v>
      </c>
    </row>
    <row r="191" spans="28:44" x14ac:dyDescent="0.25">
      <c r="AB191">
        <f t="shared" si="18"/>
        <v>1.7601000000000013</v>
      </c>
      <c r="AC191">
        <f t="shared" si="16"/>
        <v>1.0279515007024234</v>
      </c>
      <c r="AD191">
        <f t="shared" si="21"/>
        <v>0.31524768943429399</v>
      </c>
      <c r="AP191">
        <v>2.8900999999999826</v>
      </c>
      <c r="AQ191">
        <v>8.7028513942497096E-2</v>
      </c>
      <c r="AR191">
        <v>0.9795206591466461</v>
      </c>
    </row>
    <row r="192" spans="28:44" x14ac:dyDescent="0.25">
      <c r="AB192">
        <f t="shared" si="18"/>
        <v>1.7701000000000013</v>
      </c>
      <c r="AC192">
        <f t="shared" si="16"/>
        <v>1.0359947341182887</v>
      </c>
      <c r="AD192">
        <f t="shared" si="21"/>
        <v>0.32556812192038587</v>
      </c>
      <c r="AP192">
        <v>2.9000999999999824</v>
      </c>
      <c r="AQ192">
        <v>8.365330314875187E-2</v>
      </c>
      <c r="AR192">
        <v>0.98037396925747322</v>
      </c>
    </row>
    <row r="193" spans="28:44" x14ac:dyDescent="0.25">
      <c r="AB193">
        <f t="shared" si="18"/>
        <v>1.7801000000000013</v>
      </c>
      <c r="AC193">
        <f t="shared" si="16"/>
        <v>1.0431940243665119</v>
      </c>
      <c r="AD193">
        <f t="shared" si="21"/>
        <v>0.33596477072947961</v>
      </c>
      <c r="AP193">
        <v>2.9100999999999821</v>
      </c>
      <c r="AQ193">
        <v>8.0395200594301136E-2</v>
      </c>
      <c r="AR193">
        <v>0.98119411556527414</v>
      </c>
    </row>
    <row r="194" spans="28:44" x14ac:dyDescent="0.25">
      <c r="AB194">
        <f t="shared" si="18"/>
        <v>1.7901000000000014</v>
      </c>
      <c r="AC194">
        <f t="shared" si="16"/>
        <v>1.049546012278572</v>
      </c>
      <c r="AD194">
        <f t="shared" si="21"/>
        <v>0.34642917782851446</v>
      </c>
      <c r="AP194">
        <v>2.9200999999999819</v>
      </c>
      <c r="AQ194">
        <v>7.7250913409256466E-2</v>
      </c>
      <c r="AR194">
        <v>0.98198225264851946</v>
      </c>
    </row>
    <row r="195" spans="28:44" x14ac:dyDescent="0.25">
      <c r="AB195">
        <f t="shared" si="18"/>
        <v>1.8001000000000014</v>
      </c>
      <c r="AC195">
        <f t="shared" si="16"/>
        <v>1.055049480544072</v>
      </c>
      <c r="AD195">
        <f t="shared" si="21"/>
        <v>0.35695286234416912</v>
      </c>
      <c r="AP195">
        <v>2.9300999999999817</v>
      </c>
      <c r="AQ195">
        <v>7.4217197335299995E-2</v>
      </c>
      <c r="AR195">
        <v>0.9827395023981923</v>
      </c>
    </row>
    <row r="196" spans="28:44" x14ac:dyDescent="0.25">
      <c r="AB196">
        <f t="shared" si="18"/>
        <v>1.8101000000000014</v>
      </c>
      <c r="AC196">
        <f t="shared" si="16"/>
        <v>1.0597052995925018</v>
      </c>
      <c r="AD196">
        <f t="shared" si="21"/>
        <v>0.36752734171671486</v>
      </c>
      <c r="AP196">
        <v>2.9400999999999815</v>
      </c>
      <c r="AQ196">
        <v>7.1290858821420514E-2</v>
      </c>
      <c r="AR196">
        <v>0.98346695451458155</v>
      </c>
    </row>
    <row r="197" spans="28:44" x14ac:dyDescent="0.25">
      <c r="AB197">
        <f t="shared" si="18"/>
        <v>1.8201000000000014</v>
      </c>
      <c r="AC197">
        <f t="shared" si="16"/>
        <v>1.0635163667400962</v>
      </c>
      <c r="AD197">
        <f t="shared" si="21"/>
        <v>0.37814415227851006</v>
      </c>
      <c r="AP197">
        <v>2.9500999999999813</v>
      </c>
      <c r="AQ197">
        <v>6.8468756887036658E-2</v>
      </c>
      <c r="AR197">
        <v>0.98416566702385921</v>
      </c>
    </row>
    <row r="198" spans="28:44" x14ac:dyDescent="0.25">
      <c r="AB198">
        <f t="shared" si="18"/>
        <v>1.8301000000000014</v>
      </c>
      <c r="AC198">
        <f t="shared" si="16"/>
        <v>1.0664875392031081</v>
      </c>
      <c r="AD198">
        <f t="shared" si="21"/>
        <v>0.38879486919279349</v>
      </c>
      <c r="AP198">
        <v>2.9600999999999811</v>
      </c>
      <c r="AQ198">
        <v>6.5747804764239859E-2</v>
      </c>
      <c r="AR198">
        <v>0.98483666681217541</v>
      </c>
    </row>
    <row r="199" spans="28:44" x14ac:dyDescent="0.25">
      <c r="AB199">
        <f t="shared" si="18"/>
        <v>1.8401000000000014</v>
      </c>
      <c r="AC199">
        <f t="shared" si="16"/>
        <v>1.0686255615835194</v>
      </c>
      <c r="AD199">
        <f t="shared" si="21"/>
        <v>0.39947112569446752</v>
      </c>
      <c r="AP199">
        <v>2.9700999999999809</v>
      </c>
      <c r="AQ199">
        <v>6.3124971330634841E-2</v>
      </c>
      <c r="AR199">
        <v>0.98548095017511883</v>
      </c>
    </row>
    <row r="200" spans="28:44" x14ac:dyDescent="0.25">
      <c r="AB200">
        <f t="shared" si="18"/>
        <v>1.8501000000000014</v>
      </c>
      <c r="AC200">
        <f t="shared" si="16"/>
        <v>1.0699389884335326</v>
      </c>
      <c r="AD200">
        <f t="shared" si="21"/>
        <v>0.41016463158062494</v>
      </c>
      <c r="AP200">
        <v>2.9800999999999807</v>
      </c>
      <c r="AQ200">
        <v>6.0597282343969557E-2</v>
      </c>
      <c r="AR200">
        <v>0.9860994833805059</v>
      </c>
    </row>
    <row r="201" spans="28:44" x14ac:dyDescent="0.25">
      <c r="AB201">
        <f t="shared" si="18"/>
        <v>1.8601000000000014</v>
      </c>
      <c r="AC201">
        <f t="shared" si="16"/>
        <v>1.0704381025014007</v>
      </c>
      <c r="AD201">
        <f t="shared" si="21"/>
        <v>0.42086719090463187</v>
      </c>
      <c r="AP201">
        <v>2.9900999999999804</v>
      </c>
      <c r="AQ201">
        <v>5.8161821489464534E-2</v>
      </c>
      <c r="AR201">
        <v>0.98669320324257004</v>
      </c>
    </row>
    <row r="202" spans="28:44" x14ac:dyDescent="0.25">
      <c r="AB202">
        <f t="shared" si="18"/>
        <v>1.8701000000000014</v>
      </c>
      <c r="AC202">
        <f t="shared" si="16"/>
        <v>1.0701348292536035</v>
      </c>
      <c r="AD202">
        <f t="shared" si="21"/>
        <v>0.43157071883355563</v>
      </c>
      <c r="AP202">
        <v>3.0000999999999802</v>
      </c>
      <c r="AQ202">
        <v>5.5815731250440093E-2</v>
      </c>
      <c r="AR202">
        <v>0.98726301770573333</v>
      </c>
    </row>
    <row r="203" spans="28:44" x14ac:dyDescent="0.25">
      <c r="AB203">
        <f t="shared" si="18"/>
        <v>1.8801000000000014</v>
      </c>
      <c r="AC203">
        <f t="shared" si="16"/>
        <v>1.0690426482573481</v>
      </c>
      <c r="AD203">
        <f t="shared" si="21"/>
        <v>0.44226725763463659</v>
      </c>
      <c r="AP203">
        <v>3.01009999999998</v>
      </c>
      <c r="AQ203">
        <v>5.3556213612538435E-2</v>
      </c>
      <c r="AR203">
        <v>0.98780980643624172</v>
      </c>
    </row>
    <row r="204" spans="28:44" x14ac:dyDescent="0.25">
      <c r="AB204">
        <f t="shared" si="18"/>
        <v>1.8901000000000014</v>
      </c>
      <c r="AC204">
        <f t="shared" si="16"/>
        <v>1.0671765019932173</v>
      </c>
      <c r="AD204">
        <f t="shared" ref="AD204:AD208" si="22">_xlfn.LOGNORM.DIST(AB204,$V$17,$V$16,TRUE)</f>
        <v>0.45294899176226694</v>
      </c>
      <c r="AP204">
        <v>3.0200999999999798</v>
      </c>
      <c r="AQ204">
        <v>5.1380530611508768E-2</v>
      </c>
      <c r="AR204">
        <v>0.98833442142005501</v>
      </c>
    </row>
    <row r="205" spans="28:44" x14ac:dyDescent="0.25">
      <c r="AB205">
        <f t="shared" si="18"/>
        <v>1.9001000000000015</v>
      </c>
      <c r="AC205">
        <f t="shared" si="16"/>
        <v>1.064552702650797</v>
      </c>
      <c r="AD205">
        <f t="shared" si="22"/>
        <v>0.46360826202255823</v>
      </c>
      <c r="AP205">
        <v>3.0300999999999796</v>
      </c>
      <c r="AQ205">
        <v>4.9286004734208536E-2</v>
      </c>
      <c r="AR205">
        <v>0.98883768756546986</v>
      </c>
    </row>
    <row r="206" spans="28:44" x14ac:dyDescent="0.25">
      <c r="AB206">
        <f t="shared" si="18"/>
        <v>1.9101000000000015</v>
      </c>
      <c r="AC206">
        <f t="shared" si="16"/>
        <v>1.0611888374406571</v>
      </c>
      <c r="AD206">
        <f t="shared" si="22"/>
        <v>0.47423757879801071</v>
      </c>
      <c r="AP206">
        <v>3.0400999999999794</v>
      </c>
      <c r="AQ206">
        <v>4.7270019182138641E-2</v>
      </c>
      <c r="AR206">
        <v>0.98932040330906057</v>
      </c>
    </row>
    <row r="207" spans="28:44" x14ac:dyDescent="0.25">
      <c r="AB207">
        <f t="shared" si="18"/>
        <v>1.9201000000000015</v>
      </c>
      <c r="AC207">
        <f t="shared" si="16"/>
        <v>1.0571036729344161</v>
      </c>
      <c r="AD207">
        <f t="shared" si="22"/>
        <v>0.48482963432002663</v>
      </c>
      <c r="AP207">
        <v>3.0500999999999792</v>
      </c>
      <c r="AQ207">
        <v>4.5330018006504269E-2</v>
      </c>
      <c r="AR207">
        <v>0.98978334122360323</v>
      </c>
    </row>
    <row r="208" spans="28:44" x14ac:dyDescent="0.25">
      <c r="AB208">
        <f t="shared" si="18"/>
        <v>1.9301000000000015</v>
      </c>
      <c r="AC208">
        <f t="shared" ref="AC208:AC271" si="23">_xlfn.LOGNORM.DIST(AB208,$V$17,$V$16,FALSE)</f>
        <v>1.0523170589210935</v>
      </c>
      <c r="AD208">
        <f t="shared" si="22"/>
        <v>0.49537731398200846</v>
      </c>
      <c r="AP208">
        <v>3.0600999999999789</v>
      </c>
      <c r="AQ208">
        <v>4.3463506123457722E-2</v>
      </c>
      <c r="AR208">
        <v>0.99022724862674583</v>
      </c>
    </row>
    <row r="209" spans="28:44" x14ac:dyDescent="0.25">
      <c r="AB209">
        <f t="shared" ref="AB209:AB214" si="24">AB208+0.01</f>
        <v>1.9401000000000015</v>
      </c>
      <c r="AC209">
        <f t="shared" si="23"/>
        <v>1.0468498322429165</v>
      </c>
      <c r="AD209">
        <f t="shared" ref="AD209:AD212" si="25">_xlfn.LOGNORM.DIST(AB209,$V$17,$V$16,TRUE)</f>
        <v>0.50587370669054277</v>
      </c>
      <c r="AP209">
        <v>3.0700999999999787</v>
      </c>
      <c r="AQ209">
        <v>4.1668049217849314E-2</v>
      </c>
      <c r="AR209">
        <v>0.99065284818926591</v>
      </c>
    </row>
    <row r="210" spans="28:44" x14ac:dyDescent="0.25">
      <c r="AB210">
        <f t="shared" si="24"/>
        <v>1.9501000000000015</v>
      </c>
      <c r="AC210">
        <f t="shared" si="23"/>
        <v>1.0407237210473759</v>
      </c>
      <c r="AD210">
        <f t="shared" si="25"/>
        <v>0.51631211425667123</v>
      </c>
      <c r="AP210">
        <v>3.0800999999999785</v>
      </c>
      <c r="AQ210">
        <v>3.9941273543483174E-2</v>
      </c>
      <c r="AR210">
        <v>0.99106083854184202</v>
      </c>
    </row>
    <row r="211" spans="28:44" x14ac:dyDescent="0.25">
      <c r="AB211">
        <f t="shared" si="24"/>
        <v>1.9601000000000015</v>
      </c>
      <c r="AC211">
        <f t="shared" si="23"/>
        <v>1.033961249865017</v>
      </c>
      <c r="AD211">
        <f t="shared" si="25"/>
        <v>0.52668605983348071</v>
      </c>
      <c r="AP211">
        <v>3.0900999999999783</v>
      </c>
      <c r="AQ211">
        <v>3.8280865627542085E-2</v>
      </c>
      <c r="AR211">
        <v>0.9914518948793416</v>
      </c>
    </row>
    <row r="212" spans="28:44" x14ac:dyDescent="0.25">
      <c r="AB212">
        <f t="shared" si="24"/>
        <v>1.9701000000000015</v>
      </c>
      <c r="AC212">
        <f t="shared" si="23"/>
        <v>1.0265856458943765</v>
      </c>
      <c r="AD212">
        <f t="shared" si="25"/>
        <v>0.5369892954102008</v>
      </c>
      <c r="AP212">
        <v>3.1000999999999781</v>
      </c>
      <c r="AQ212">
        <v>3.6684571886524624E-2</v>
      </c>
      <c r="AR212">
        <v>0.99182666956170562</v>
      </c>
    </row>
    <row r="213" spans="28:44" x14ac:dyDescent="0.25">
      <c r="AB213">
        <f t="shared" si="24"/>
        <v>1.9801000000000015</v>
      </c>
      <c r="AC213">
        <f t="shared" si="23"/>
        <v>1.0186207468469288</v>
      </c>
      <c r="AD213">
        <f t="shared" ref="AD213:AD214" si="26">_xlfn.LOGNORM.DIST(AB213,$V$17,$V$16,TRUE)</f>
        <v>0.54721580837666961</v>
      </c>
      <c r="AP213">
        <v>3.1100999999999779</v>
      </c>
      <c r="AQ213">
        <v>3.5150198160714588E-2</v>
      </c>
      <c r="AR213">
        <v>0.99218579271057927</v>
      </c>
    </row>
    <row r="214" spans="28:44" x14ac:dyDescent="0.25">
      <c r="AB214">
        <f t="shared" si="24"/>
        <v>1.9901000000000015</v>
      </c>
      <c r="AC214">
        <f t="shared" si="23"/>
        <v>1.0100909106761171</v>
      </c>
      <c r="AD214">
        <f t="shared" si="26"/>
        <v>0.55735982717541077</v>
      </c>
      <c r="AP214">
        <v>3.1200999999999777</v>
      </c>
      <c r="AQ214">
        <v>3.3675609173886359E-2</v>
      </c>
      <c r="AR214">
        <v>0.99252987280090743</v>
      </c>
    </row>
    <row r="215" spans="28:44" x14ac:dyDescent="0.25">
      <c r="AB215">
        <f t="shared" ref="AB215:AB278" si="27">AB214+0.01</f>
        <v>2.0001000000000015</v>
      </c>
      <c r="AC215">
        <f t="shared" si="23"/>
        <v>1.0010209274857058</v>
      </c>
      <c r="AD215">
        <f t="shared" ref="AD215:AD278" si="28">_xlfn.LOGNORM.DIST(AB215,$V$17,$V$16,TRUE)</f>
        <v>0.56741582606166174</v>
      </c>
      <c r="AP215">
        <v>3.1300999999999775</v>
      </c>
      <c r="AQ215">
        <v>3.2258727924638034E-2</v>
      </c>
      <c r="AR215">
        <v>0.99285949724678102</v>
      </c>
    </row>
    <row r="216" spans="28:44" x14ac:dyDescent="0.25">
      <c r="AB216">
        <f t="shared" si="27"/>
        <v>2.0101000000000013</v>
      </c>
      <c r="AC216">
        <f t="shared" si="23"/>
        <v>0.99143593388402118</v>
      </c>
      <c r="AD216">
        <f t="shared" si="28"/>
        <v>0.57737852899450925</v>
      </c>
      <c r="AP216">
        <v>3.1400999999999772</v>
      </c>
      <c r="AQ216">
        <v>3.0897535015441513E-2</v>
      </c>
      <c r="AR216">
        <v>0.99317523298088006</v>
      </c>
    </row>
    <row r="217" spans="28:44" x14ac:dyDescent="0.25">
      <c r="AB217">
        <f t="shared" si="27"/>
        <v>2.0201000000000011</v>
      </c>
      <c r="AC217">
        <f t="shared" si="23"/>
        <v>0.98136133002232828</v>
      </c>
      <c r="AD217">
        <f t="shared" si="28"/>
        <v>0.58724291268479645</v>
      </c>
      <c r="AP217">
        <v>3.150099999999977</v>
      </c>
      <c r="AQ217">
        <v>2.9590067925197378E-2</v>
      </c>
      <c r="AR217">
        <v>0.99347762702691933</v>
      </c>
    </row>
    <row r="218" spans="28:44" x14ac:dyDescent="0.25">
      <c r="AB218">
        <f t="shared" si="27"/>
        <v>2.0301000000000009</v>
      </c>
      <c r="AC218">
        <f t="shared" si="23"/>
        <v>0.97082269952776268</v>
      </c>
      <c r="AD218">
        <f t="shared" si="28"/>
        <v>0.59700420882772365</v>
      </c>
      <c r="AP218">
        <v>3.1600999999999768</v>
      </c>
      <c r="AQ218">
        <v>2.8334420230792086E-2</v>
      </c>
      <c r="AR218">
        <v>0.99376720706456134</v>
      </c>
    </row>
    <row r="219" spans="28:44" x14ac:dyDescent="0.25">
      <c r="AB219">
        <f t="shared" si="27"/>
        <v>2.0401000000000007</v>
      </c>
      <c r="AC219">
        <f t="shared" si="23"/>
        <v>0.9598457325140809</v>
      </c>
      <c r="AD219">
        <f t="shared" si="28"/>
        <v>0.60665790555002841</v>
      </c>
      <c r="AP219">
        <v>3.1700999999999766</v>
      </c>
      <c r="AQ219">
        <v>2.7128740782870999E-2</v>
      </c>
      <c r="AR219">
        <v>0.9940444819863109</v>
      </c>
    </row>
    <row r="220" spans="28:44" x14ac:dyDescent="0.25">
      <c r="AB220">
        <f t="shared" si="27"/>
        <v>2.0501000000000005</v>
      </c>
      <c r="AC220">
        <f t="shared" si="23"/>
        <v>0.94845615182710485</v>
      </c>
      <c r="AD220">
        <f t="shared" si="28"/>
        <v>0.61619974810332401</v>
      </c>
      <c r="AP220">
        <v>3.1800999999999764</v>
      </c>
      <c r="AQ220">
        <v>2.5971232840763425E-2</v>
      </c>
      <c r="AR220">
        <v>0.99430994244595916</v>
      </c>
    </row>
    <row r="221" spans="28:44" x14ac:dyDescent="0.25">
      <c r="AB221">
        <f t="shared" si="27"/>
        <v>2.0601000000000003</v>
      </c>
      <c r="AC221">
        <f t="shared" si="23"/>
        <v>0.93667964265625014</v>
      </c>
      <c r="AD221">
        <f t="shared" si="28"/>
        <v>0.62562573883662331</v>
      </c>
      <c r="AP221">
        <v>3.1900999999999762</v>
      </c>
      <c r="AQ221">
        <v>2.4860153171226876E-2</v>
      </c>
      <c r="AR221">
        <v>0.99456406139819276</v>
      </c>
    </row>
    <row r="222" spans="28:44" x14ac:dyDescent="0.25">
      <c r="AB222">
        <f t="shared" si="27"/>
        <v>2.0701000000000001</v>
      </c>
      <c r="AC222">
        <f t="shared" si="23"/>
        <v>0.92454178561904043</v>
      </c>
      <c r="AD222">
        <f t="shared" si="28"/>
        <v>0.63493213648226765</v>
      </c>
      <c r="AP222">
        <v>3.200099999999976</v>
      </c>
      <c r="AQ222">
        <v>2.3793811115418517E-2</v>
      </c>
      <c r="AR222">
        <v>0.99480729462902762</v>
      </c>
    </row>
    <row r="223" spans="28:44" x14ac:dyDescent="0.25">
      <c r="AB223">
        <f t="shared" si="27"/>
        <v>2.0800999999999998</v>
      </c>
      <c r="AC223">
        <f t="shared" si="23"/>
        <v>0.91206799340209677</v>
      </c>
      <c r="AD223">
        <f t="shared" si="28"/>
        <v>0.64411545479041676</v>
      </c>
      <c r="AP223">
        <v>3.2100999999999758</v>
      </c>
      <c r="AQ223">
        <v>2.2770567628247085E-2</v>
      </c>
      <c r="AR223">
        <v>0.99504008127677079</v>
      </c>
    </row>
    <row r="224" spans="28:44" x14ac:dyDescent="0.25">
      <c r="AB224">
        <f t="shared" si="27"/>
        <v>2.0900999999999996</v>
      </c>
      <c r="AC224">
        <f t="shared" si="23"/>
        <v>0.89928345101980711</v>
      </c>
      <c r="AD224">
        <f t="shared" si="28"/>
        <v>0.65317246054800171</v>
      </c>
      <c r="AP224">
        <v>3.2200999999999755</v>
      </c>
      <c r="AQ224">
        <v>2.1788834294016474E-2</v>
      </c>
      <c r="AR224">
        <v>0.99526284434325485</v>
      </c>
    </row>
    <row r="225" spans="28:44" x14ac:dyDescent="0.25">
      <c r="AB225">
        <f t="shared" si="27"/>
        <v>2.1000999999999994</v>
      </c>
      <c r="AC225">
        <f t="shared" si="23"/>
        <v>0.88621305973083342</v>
      </c>
      <c r="AD225">
        <f t="shared" si="28"/>
        <v>0.66210017101852348</v>
      </c>
      <c r="AP225">
        <v>3.2300999999999753</v>
      </c>
      <c r="AQ225">
        <v>2.0847072322036208E-2</v>
      </c>
      <c r="AR225">
        <v>0.99547599119512464</v>
      </c>
    </row>
    <row r="226" spans="28:44" x14ac:dyDescent="0.25">
      <c r="AB226">
        <f t="shared" si="27"/>
        <v>2.1100999999999992</v>
      </c>
      <c r="AC226">
        <f t="shared" si="23"/>
        <v>0.87288138463275078</v>
      </c>
      <c r="AD226">
        <f t="shared" si="28"/>
        <v>0.67089585083940129</v>
      </c>
      <c r="AP226">
        <v>3.2400999999999751</v>
      </c>
      <c r="AQ226">
        <v>1.9943791525644985E-2</v>
      </c>
      <c r="AR226">
        <v>0.99567991405499523</v>
      </c>
    </row>
    <row r="227" spans="28:44" x14ac:dyDescent="0.25">
      <c r="AB227">
        <f t="shared" si="27"/>
        <v>2.120099999999999</v>
      </c>
      <c r="AC227">
        <f t="shared" si="23"/>
        <v>0.85931260593658032</v>
      </c>
      <c r="AD227">
        <f t="shared" si="28"/>
        <v>0.67955700841367117</v>
      </c>
      <c r="AP227">
        <v>3.2500999999999749</v>
      </c>
      <c r="AQ227">
        <v>1.9077549287878633E-2</v>
      </c>
      <c r="AR227">
        <v>0.99587499048233008</v>
      </c>
    </row>
    <row r="228" spans="28:44" x14ac:dyDescent="0.25">
      <c r="AB228">
        <f t="shared" si="27"/>
        <v>2.1300999999999988</v>
      </c>
      <c r="AC228">
        <f t="shared" si="23"/>
        <v>0.8455304739056686</v>
      </c>
      <c r="AD228">
        <f t="shared" si="28"/>
        <v>0.68808139183277262</v>
      </c>
      <c r="AP228">
        <v>3.2600999999999747</v>
      </c>
      <c r="AQ228">
        <v>1.8246949516799216E-2</v>
      </c>
      <c r="AR228">
        <v>0.99606158384392252</v>
      </c>
    </row>
    <row r="229" spans="28:44" x14ac:dyDescent="0.25">
      <c r="AB229">
        <f t="shared" si="27"/>
        <v>2.1400999999999986</v>
      </c>
      <c r="AC229">
        <f t="shared" si="23"/>
        <v>0.83155826742740713</v>
      </c>
      <c r="AD229">
        <f t="shared" si="28"/>
        <v>0.69646698436691956</v>
      </c>
      <c r="AP229">
        <v>3.2700999999999745</v>
      </c>
      <c r="AQ229">
        <v>1.745064159330429E-2</v>
      </c>
      <c r="AR229">
        <v>0.99624004377388953</v>
      </c>
    </row>
    <row r="230" spans="28:44" x14ac:dyDescent="0.25">
      <c r="AB230">
        <f t="shared" si="27"/>
        <v>2.1500999999999983</v>
      </c>
      <c r="AC230">
        <f t="shared" si="23"/>
        <v>0.81741875617157533</v>
      </c>
      <c r="AD230">
        <f t="shared" si="28"/>
        <v>0.70471199955916686</v>
      </c>
      <c r="AP230">
        <v>3.2800999999999743</v>
      </c>
      <c r="AQ230">
        <v>1.6687319314039006E-2</v>
      </c>
      <c r="AR230">
        <v>0.99641070662311859</v>
      </c>
    </row>
    <row r="231" spans="28:44" x14ac:dyDescent="0.25">
      <c r="AB231">
        <f t="shared" si="27"/>
        <v>2.1600999999999981</v>
      </c>
      <c r="AC231">
        <f t="shared" si="23"/>
        <v>0.80313416627568512</v>
      </c>
      <c r="AD231">
        <f t="shared" si="28"/>
        <v>0.71281487595874982</v>
      </c>
      <c r="AP231">
        <v>3.290099999999974</v>
      </c>
      <c r="AQ231">
        <v>1.5955719831849815E-2</v>
      </c>
      <c r="AR231">
        <v>0.99657389589812773</v>
      </c>
    </row>
    <row r="232" spans="28:44" x14ac:dyDescent="0.25">
      <c r="AB232">
        <f t="shared" si="27"/>
        <v>2.1700999999999979</v>
      </c>
      <c r="AC232">
        <f t="shared" si="23"/>
        <v>0.78872614948555031</v>
      </c>
      <c r="AD232">
        <f t="shared" si="28"/>
        <v>0.72077427152861806</v>
      </c>
      <c r="AP232">
        <v>3.3000999999999738</v>
      </c>
      <c r="AQ232">
        <v>1.5254622596042284E-2</v>
      </c>
      <c r="AR232">
        <v>0.99672992268932825</v>
      </c>
    </row>
    <row r="233" spans="28:44" x14ac:dyDescent="0.25">
      <c r="AB233">
        <f t="shared" si="27"/>
        <v>2.1800999999999977</v>
      </c>
      <c r="AC233">
        <f t="shared" si="23"/>
        <v>0.77421575566839163</v>
      </c>
      <c r="AD233">
        <f t="shared" si="28"/>
        <v>0.72858905776131078</v>
      </c>
      <c r="AP233">
        <v>3.3100999999999736</v>
      </c>
      <c r="AQ233">
        <v>1.4582848294533931E-2</v>
      </c>
      <c r="AR233">
        <v>0.99687908608869802</v>
      </c>
    </row>
    <row r="234" spans="28:44" x14ac:dyDescent="0.25">
      <c r="AB234">
        <f t="shared" si="27"/>
        <v>2.1900999999999975</v>
      </c>
      <c r="AC234">
        <f t="shared" si="23"/>
        <v>0.75962340860608513</v>
      </c>
      <c r="AD234">
        <f t="shared" si="28"/>
        <v>0.73625831353644378</v>
      </c>
      <c r="AP234">
        <v>3.3200999999999734</v>
      </c>
      <c r="AQ234">
        <v>1.393925779983445E-2</v>
      </c>
      <c r="AR234">
        <v>0.9970216735968932</v>
      </c>
    </row>
    <row r="235" spans="28:44" x14ac:dyDescent="0.25">
      <c r="AB235">
        <f t="shared" si="27"/>
        <v>2.2000999999999973</v>
      </c>
      <c r="AC235">
        <f t="shared" si="23"/>
        <v>0.74496888496759794</v>
      </c>
      <c r="AD235">
        <f t="shared" si="28"/>
        <v>0.74378131875211406</v>
      </c>
      <c r="AP235">
        <v>3.3300999999999732</v>
      </c>
      <c r="AQ235">
        <v>1.332275112063085E-2</v>
      </c>
      <c r="AR235">
        <v>0.99715796151984704</v>
      </c>
    </row>
    <row r="236" spans="28:44" x14ac:dyDescent="0.25">
      <c r="AB236">
        <f t="shared" si="27"/>
        <v>2.2100999999999971</v>
      </c>
      <c r="AC236">
        <f t="shared" si="23"/>
        <v>0.73027129635227694</v>
      </c>
      <c r="AD236">
        <f t="shared" si="28"/>
        <v>0.75115754776147359</v>
      </c>
      <c r="AP236">
        <v>3.340099999999973</v>
      </c>
      <c r="AQ236">
        <v>1.2732266360608481E-2</v>
      </c>
      <c r="AR236">
        <v>0.99728821535491852</v>
      </c>
    </row>
    <row r="237" spans="28:44" x14ac:dyDescent="0.25">
      <c r="AB237">
        <f t="shared" si="27"/>
        <v>2.2200999999999969</v>
      </c>
      <c r="AC237">
        <f t="shared" si="23"/>
        <v>0.7155490742892836</v>
      </c>
      <c r="AD237">
        <f t="shared" si="28"/>
        <v>0.75838666264461785</v>
      </c>
      <c r="AP237">
        <v>3.3500999999999728</v>
      </c>
      <c r="AQ237">
        <v>1.2166778686000799E-2</v>
      </c>
      <c r="AR237">
        <v>0.99741269016667289</v>
      </c>
    </row>
    <row r="238" spans="28:44" x14ac:dyDescent="0.25">
      <c r="AB238">
        <f t="shared" si="27"/>
        <v>2.2300999999999966</v>
      </c>
      <c r="AC238">
        <f t="shared" si="23"/>
        <v>0.70081995807320407</v>
      </c>
      <c r="AD238">
        <f t="shared" si="28"/>
        <v>0.76546850634474817</v>
      </c>
      <c r="AP238">
        <v>3.3600999999999726</v>
      </c>
      <c r="AQ238">
        <v>1.16252993032293E-2</v>
      </c>
      <c r="AR238">
        <v>0.99753163095238595</v>
      </c>
    </row>
    <row r="239" spans="28:44" x14ac:dyDescent="0.25">
      <c r="AB239">
        <f t="shared" si="27"/>
        <v>2.2400999999999964</v>
      </c>
      <c r="AC239">
        <f t="shared" si="23"/>
        <v>0.6861009853115142</v>
      </c>
      <c r="AD239">
        <f t="shared" si="28"/>
        <v>0.77240309569635701</v>
      </c>
      <c r="AP239">
        <v>3.3700999999999723</v>
      </c>
      <c r="AQ239">
        <v>1.1106874447868949E-2</v>
      </c>
      <c r="AR239">
        <v>0.99764527299738115</v>
      </c>
    </row>
    <row r="240" spans="28:44" x14ac:dyDescent="0.25">
      <c r="AB240">
        <f t="shared" si="27"/>
        <v>2.2500999999999962</v>
      </c>
      <c r="AC240">
        <f t="shared" si="23"/>
        <v>0.6714084850562162</v>
      </c>
      <c r="AD240">
        <f t="shared" si="28"/>
        <v>0.77919061437191561</v>
      </c>
      <c r="AP240">
        <v>3.3800999999999721</v>
      </c>
      <c r="AQ240">
        <v>1.0610584386057643E-2</v>
      </c>
      <c r="AR240">
        <v>0.99775384222031704</v>
      </c>
    </row>
    <row r="241" spans="28:44" x14ac:dyDescent="0.25">
      <c r="AB241">
        <f t="shared" si="27"/>
        <v>2.260099999999996</v>
      </c>
      <c r="AC241">
        <f t="shared" si="23"/>
        <v>0.65675807338943426</v>
      </c>
      <c r="AD241">
        <f t="shared" si="28"/>
        <v>0.78583140577225652</v>
      </c>
      <c r="AP241">
        <v>3.3900999999999719</v>
      </c>
      <c r="AQ241">
        <v>1.0135542429355913E-2</v>
      </c>
      <c r="AR241">
        <v>0.9978575555085557</v>
      </c>
    </row>
    <row r="242" spans="28:44" x14ac:dyDescent="0.25">
      <c r="AB242">
        <f t="shared" si="27"/>
        <v>2.2700999999999958</v>
      </c>
      <c r="AC242">
        <f t="shared" si="23"/>
        <v>0.64216465133107015</v>
      </c>
      <c r="AD242">
        <f t="shared" si="28"/>
        <v>0.79232596588453319</v>
      </c>
      <c r="AP242">
        <v>3.4000999999999717</v>
      </c>
      <c r="AQ242">
        <v>9.6808939639575521E-3</v>
      </c>
      <c r="AR242">
        <v>0.99795662104375105</v>
      </c>
    </row>
    <row r="243" spans="28:44" x14ac:dyDescent="0.25">
      <c r="AB243">
        <f t="shared" si="27"/>
        <v>2.2800999999999956</v>
      </c>
      <c r="AC243">
        <f t="shared" si="23"/>
        <v>0.62764240493568046</v>
      </c>
      <c r="AD243">
        <f t="shared" si="28"/>
        <v>0.79867493613031426</v>
      </c>
      <c r="AP243">
        <v>3.4100999999999715</v>
      </c>
      <c r="AQ243">
        <v>9.2458154950530412E-3</v>
      </c>
      <c r="AR243">
        <v>0.99805123861780343</v>
      </c>
    </row>
    <row r="244" spans="28:44" x14ac:dyDescent="0.25">
      <c r="AB244">
        <f t="shared" si="27"/>
        <v>2.2900999999999954</v>
      </c>
      <c r="AC244">
        <f t="shared" si="23"/>
        <v>0.6132048074455364</v>
      </c>
      <c r="AD244">
        <f t="shared" si="28"/>
        <v>0.80487909622503628</v>
      </c>
      <c r="AP244">
        <v>3.4200999999999713</v>
      </c>
      <c r="AQ244">
        <v>8.8295137070536055E-3</v>
      </c>
      <c r="AR244">
        <v>0.99814159993933793</v>
      </c>
    </row>
    <row r="245" spans="28:44" x14ac:dyDescent="0.25">
      <c r="AB245">
        <f t="shared" si="27"/>
        <v>2.3000999999999951</v>
      </c>
      <c r="AC245">
        <f t="shared" si="23"/>
        <v>0.59886462336723145</v>
      </c>
      <c r="AD245">
        <f t="shared" si="28"/>
        <v>0.810939357068716</v>
      </c>
      <c r="AP245">
        <v>3.4300999999999711</v>
      </c>
      <c r="AQ245">
        <v>8.4312245402962654E-3</v>
      </c>
      <c r="AR245">
        <v>0.99822788893086556</v>
      </c>
    </row>
    <row r="246" spans="28:44" x14ac:dyDescent="0.25">
      <c r="AB246">
        <f t="shared" si="27"/>
        <v>2.3100999999999949</v>
      </c>
      <c r="AC246">
        <f t="shared" si="23"/>
        <v>0.5846339143402608</v>
      </c>
      <c r="AD246">
        <f t="shared" si="28"/>
        <v>0.81685675368649824</v>
      </c>
      <c r="AP246">
        <v>3.4400999999999708</v>
      </c>
      <c r="AQ246">
        <v>8.050212284767452E-3</v>
      </c>
      <c r="AR246">
        <v>0.99831028201679706</v>
      </c>
    </row>
    <row r="247" spans="28:44" x14ac:dyDescent="0.25">
      <c r="AB247">
        <f t="shared" si="27"/>
        <v>2.3200999999999947</v>
      </c>
      <c r="AC247">
        <f t="shared" si="23"/>
        <v>0.57052404666755518</v>
      </c>
      <c r="AD247">
        <f t="shared" si="28"/>
        <v>0.82263243823630616</v>
      </c>
      <c r="AP247">
        <v>3.4500999999999706</v>
      </c>
      <c r="AQ247">
        <v>7.6857686913055093E-3</v>
      </c>
      <c r="AR247">
        <v>0.99838894840248027</v>
      </c>
    </row>
    <row r="248" spans="28:44" x14ac:dyDescent="0.25">
      <c r="AB248">
        <f t="shared" si="27"/>
        <v>2.3300999999999945</v>
      </c>
      <c r="AC248">
        <f t="shared" si="23"/>
        <v>0.55654570038003259</v>
      </c>
      <c r="AD248">
        <f t="shared" si="28"/>
        <v>0.82826767309957217</v>
      </c>
      <c r="AP248">
        <v>3.4600999999999704</v>
      </c>
      <c r="AQ248">
        <v>7.3372121006702014E-3</v>
      </c>
      <c r="AR248">
        <v>0.99846405034443975</v>
      </c>
    </row>
    <row r="249" spans="28:44" x14ac:dyDescent="0.25">
      <c r="AB249">
        <f t="shared" si="27"/>
        <v>2.3400999999999943</v>
      </c>
      <c r="AC249">
        <f t="shared" si="23"/>
        <v>0.54270887970974269</v>
      </c>
      <c r="AD249">
        <f t="shared" si="28"/>
        <v>0.83376382406976168</v>
      </c>
      <c r="AP249">
        <v>3.4700999999999702</v>
      </c>
      <c r="AQ249">
        <v>7.0038865907996765E-3</v>
      </c>
      <c r="AR249">
        <v>0.99853574341199625</v>
      </c>
    </row>
    <row r="250" spans="28:44" x14ac:dyDescent="0.25">
      <c r="AB250">
        <f t="shared" si="27"/>
        <v>2.3500999999999941</v>
      </c>
      <c r="AC250">
        <f t="shared" si="23"/>
        <v>0.52902292484908653</v>
      </c>
      <c r="AD250">
        <f t="shared" si="28"/>
        <v>0.8391223536521587</v>
      </c>
      <c r="AP250">
        <v>3.48009999999997</v>
      </c>
      <c r="AQ250">
        <v>6.6851611425121932E-3</v>
      </c>
      <c r="AR250">
        <v>0.99860417674045165</v>
      </c>
    </row>
    <row r="251" spans="28:44" x14ac:dyDescent="0.25">
      <c r="AB251">
        <f t="shared" si="27"/>
        <v>2.3600999999999939</v>
      </c>
      <c r="AC251">
        <f t="shared" si="23"/>
        <v>0.51549652487684916</v>
      </c>
      <c r="AD251">
        <f t="shared" si="28"/>
        <v>0.84434481448717658</v>
      </c>
      <c r="AP251">
        <v>3.4900999999999698</v>
      </c>
      <c r="AQ251">
        <v>6.3804288238518171E-3</v>
      </c>
      <c r="AR251">
        <v>0.99866949327602428</v>
      </c>
    </row>
    <row r="252" spans="28:44" x14ac:dyDescent="0.25">
      <c r="AB252">
        <f t="shared" si="27"/>
        <v>2.3700999999999937</v>
      </c>
      <c r="AC252">
        <f t="shared" si="23"/>
        <v>0.5021377317353477</v>
      </c>
      <c r="AD252">
        <f t="shared" si="28"/>
        <v>0.84943284290827781</v>
      </c>
      <c r="AP252">
        <v>3.5000999999999696</v>
      </c>
      <c r="AQ252">
        <v>6.0891059932217393E-3</v>
      </c>
      <c r="AR252">
        <v>0.99873183001272092</v>
      </c>
    </row>
    <row r="253" spans="28:44" x14ac:dyDescent="0.25">
      <c r="AB253">
        <f t="shared" si="27"/>
        <v>2.3800999999999934</v>
      </c>
      <c r="AC253">
        <f t="shared" si="23"/>
        <v>0.48895397514680367</v>
      </c>
      <c r="AD253">
        <f t="shared" si="28"/>
        <v>0.85438815264445522</v>
      </c>
      <c r="AP253">
        <v>3.5100999999999694</v>
      </c>
      <c r="AQ253">
        <v>5.8106315213995825E-3</v>
      </c>
      <c r="AR253">
        <v>0.9987913182213346</v>
      </c>
    </row>
    <row r="254" spans="28:44" x14ac:dyDescent="0.25">
      <c r="AB254">
        <f t="shared" si="27"/>
        <v>2.3900999999999932</v>
      </c>
      <c r="AC254">
        <f t="shared" si="23"/>
        <v>0.47595207836109754</v>
      </c>
      <c r="AD254">
        <f t="shared" si="28"/>
        <v>0.85921252867612008</v>
      </c>
      <c r="AP254">
        <v>3.5200999999999691</v>
      </c>
      <c r="AQ254">
        <v>5.5444660324813471E-3</v>
      </c>
      <c r="AR254">
        <v>0.99884808367075739</v>
      </c>
    </row>
    <row r="255" spans="28:44" x14ac:dyDescent="0.25">
      <c r="AB255">
        <f t="shared" si="27"/>
        <v>2.400099999999993</v>
      </c>
      <c r="AC255">
        <f t="shared" si="23"/>
        <v>0.46313827463127166</v>
      </c>
      <c r="AD255">
        <f t="shared" si="28"/>
        <v>0.86390782125219179</v>
      </c>
      <c r="AP255">
        <v>3.5300999999999689</v>
      </c>
      <c r="AQ255">
        <v>5.2900911637578183E-3</v>
      </c>
      <c r="AR255">
        <v>0.99890224684179718</v>
      </c>
    </row>
    <row r="256" spans="28:44" x14ac:dyDescent="0.25">
      <c r="AB256">
        <f t="shared" si="27"/>
        <v>2.4100999999999928</v>
      </c>
      <c r="AC256">
        <f t="shared" si="23"/>
        <v>0.45051822431751359</v>
      </c>
      <c r="AD256">
        <f t="shared" si="28"/>
        <v>0.86847594007516637</v>
      </c>
      <c r="AP256">
        <v>3.5400999999999687</v>
      </c>
      <c r="AQ256">
        <v>5.0470088444876894E-3</v>
      </c>
      <c r="AR256">
        <v>0.99895392313368769</v>
      </c>
    </row>
    <row r="257" spans="28:44" x14ac:dyDescent="0.25">
      <c r="AB257">
        <f t="shared" si="27"/>
        <v>2.4200999999999926</v>
      </c>
      <c r="AC257">
        <f t="shared" si="23"/>
        <v>0.43809703252482757</v>
      </c>
      <c r="AD257">
        <f t="shared" si="28"/>
        <v>0.87291884865996949</v>
      </c>
      <c r="AP257">
        <v>3.5500999999999685</v>
      </c>
      <c r="AQ257">
        <v>4.814740593494766E-3</v>
      </c>
      <c r="AR257">
        <v>0.99900322306348077</v>
      </c>
    </row>
    <row r="258" spans="28:44" x14ac:dyDescent="0.25">
      <c r="AB258">
        <f t="shared" si="27"/>
        <v>2.4300999999999924</v>
      </c>
      <c r="AC258">
        <f t="shared" si="23"/>
        <v>0.42587926718414976</v>
      </c>
      <c r="AD258">
        <f t="shared" si="28"/>
        <v>0.87723855887147695</v>
      </c>
      <c r="AP258">
        <v>3.5600999999999683</v>
      </c>
      <c r="AQ258">
        <v>4.5928268354831527E-3</v>
      </c>
      <c r="AR258">
        <v>0.99905025245850765</v>
      </c>
    </row>
    <row r="259" spans="28:44" x14ac:dyDescent="0.25">
      <c r="AB259">
        <f t="shared" si="27"/>
        <v>2.4400999999999922</v>
      </c>
      <c r="AC259">
        <f t="shared" si="23"/>
        <v>0.41386897749126839</v>
      </c>
      <c r="AD259">
        <f t="shared" si="28"/>
        <v>0.88143712564470533</v>
      </c>
      <c r="AP259">
        <v>3.5700999999999681</v>
      </c>
      <c r="AQ259">
        <v>4.3808262359341888E-3</v>
      </c>
      <c r="AR259">
        <v>0.99909511264209727</v>
      </c>
    </row>
    <row r="260" spans="28:44" x14ac:dyDescent="0.25">
      <c r="AB260">
        <f t="shared" si="27"/>
        <v>2.450099999999992</v>
      </c>
      <c r="AC260">
        <f t="shared" si="23"/>
        <v>0.40206971262253655</v>
      </c>
      <c r="AD260">
        <f t="shared" si="28"/>
        <v>0.88551664189084023</v>
      </c>
      <c r="AP260">
        <v>3.5800999999999679</v>
      </c>
      <c r="AQ260">
        <v>4.1783150544205958E-3</v>
      </c>
      <c r="AR260">
        <v>0.999137900612735</v>
      </c>
    </row>
    <row r="261" spans="28:44" x14ac:dyDescent="0.25">
      <c r="AB261">
        <f t="shared" si="27"/>
        <v>2.4600999999999917</v>
      </c>
      <c r="AC261">
        <f t="shared" si="23"/>
        <v>0.39048454065099053</v>
      </c>
      <c r="AD261">
        <f t="shared" si="28"/>
        <v>0.88947923359148717</v>
      </c>
      <c r="AP261">
        <v>3.5900999999999677</v>
      </c>
      <c r="AQ261">
        <v>3.9848865161481693E-3</v>
      </c>
      <c r="AR261">
        <v>0.99917870921684615</v>
      </c>
    </row>
    <row r="262" spans="28:44" x14ac:dyDescent="0.25">
      <c r="AB262">
        <f t="shared" si="27"/>
        <v>2.4700999999999915</v>
      </c>
      <c r="AC262">
        <f t="shared" si="23"/>
        <v>0.37911606759109018</v>
      </c>
      <c r="AD262">
        <f t="shared" si="28"/>
        <v>0.89332705508278243</v>
      </c>
      <c r="AP262">
        <v>3.6000999999999674</v>
      </c>
      <c r="AQ262">
        <v>3.8001502015126399E-3</v>
      </c>
      <c r="AR262">
        <v>0.99921762731538555</v>
      </c>
    </row>
    <row r="263" spans="28:44" x14ac:dyDescent="0.25">
      <c r="AB263">
        <f t="shared" si="27"/>
        <v>2.4800999999999913</v>
      </c>
      <c r="AC263">
        <f t="shared" si="23"/>
        <v>0.36796645650484805</v>
      </c>
      <c r="AD263">
        <f t="shared" si="28"/>
        <v>0.89706228453031434</v>
      </c>
      <c r="AP263">
        <v>3.6100999999999672</v>
      </c>
      <c r="AQ263">
        <v>3.6237314534389841E-3</v>
      </c>
      <c r="AR263">
        <v>0.99925473994441105</v>
      </c>
    </row>
    <row r="264" spans="28:44" x14ac:dyDescent="0.25">
      <c r="AB264">
        <f t="shared" si="27"/>
        <v>2.4900999999999911</v>
      </c>
      <c r="AC264">
        <f t="shared" si="23"/>
        <v>0.35703744660662401</v>
      </c>
      <c r="AD264">
        <f t="shared" si="28"/>
        <v>0.90068711959514913</v>
      </c>
      <c r="AP264">
        <v>3.620099999999967</v>
      </c>
      <c r="AQ264">
        <v>3.4552708022515298E-3</v>
      </c>
      <c r="AR264">
        <v>0.99929012846981868</v>
      </c>
    </row>
    <row r="265" spans="28:44" x14ac:dyDescent="0.25">
      <c r="AB265">
        <f t="shared" si="27"/>
        <v>2.5000999999999909</v>
      </c>
      <c r="AC265">
        <f t="shared" si="23"/>
        <v>0.34633037230826408</v>
      </c>
      <c r="AD265">
        <f t="shared" si="28"/>
        <v>0.90420377329065194</v>
      </c>
      <c r="AP265">
        <v>3.6300999999999668</v>
      </c>
      <c r="AQ265">
        <v>3.2944234078077397E-3</v>
      </c>
      <c r="AR265">
        <v>0.99932387073641338</v>
      </c>
    </row>
    <row r="266" spans="28:44" x14ac:dyDescent="0.25">
      <c r="AB266">
        <f t="shared" si="27"/>
        <v>2.5100999999999907</v>
      </c>
      <c r="AC266">
        <f t="shared" si="23"/>
        <v>0.33584618215059198</v>
      </c>
      <c r="AD266">
        <f t="shared" si="28"/>
        <v>0.90761447002923623</v>
      </c>
      <c r="AP266">
        <v>3.6400999999999666</v>
      </c>
      <c r="AQ266">
        <v>3.1408585186132728E-3</v>
      </c>
      <c r="AR266">
        <v>0.99935604121148536</v>
      </c>
    </row>
    <row r="267" spans="28:44" x14ac:dyDescent="0.25">
      <c r="AB267">
        <f t="shared" si="27"/>
        <v>2.5200999999999905</v>
      </c>
      <c r="AC267">
        <f t="shared" si="23"/>
        <v>0.32558545757148233</v>
      </c>
      <c r="AD267">
        <f t="shared" si="28"/>
        <v>0.91092144185764934</v>
      </c>
      <c r="AP267">
        <v>3.6500999999999664</v>
      </c>
      <c r="AQ267">
        <v>2.9942589476240921E-3</v>
      </c>
      <c r="AR267">
        <v>0.99938671112306243</v>
      </c>
    </row>
    <row r="268" spans="28:44" x14ac:dyDescent="0.25">
      <c r="AB268">
        <f t="shared" si="27"/>
        <v>2.5300999999999902</v>
      </c>
      <c r="AC268">
        <f t="shared" si="23"/>
        <v>0.31554843146483802</v>
      </c>
      <c r="AD268">
        <f t="shared" si="28"/>
        <v>0.91412692487892966</v>
      </c>
      <c r="AP268">
        <v>3.6600999999999662</v>
      </c>
      <c r="AQ268">
        <v>2.8543205644297855E-3</v>
      </c>
      <c r="AR268">
        <v>0.99941594859300131</v>
      </c>
    </row>
    <row r="269" spans="28:44" x14ac:dyDescent="0.25">
      <c r="AB269">
        <f t="shared" si="27"/>
        <v>2.54009999999999</v>
      </c>
      <c r="AC269">
        <f t="shared" si="23"/>
        <v>0.30573500648876784</v>
      </c>
      <c r="AD269">
        <f t="shared" si="28"/>
        <v>0.91723315585873433</v>
      </c>
      <c r="AP269">
        <v>3.6700999999999659</v>
      </c>
      <c r="AQ269">
        <v>2.7207518035034742E-3</v>
      </c>
      <c r="AR269">
        <v>0.99944381876508226</v>
      </c>
    </row>
    <row r="270" spans="28:44" x14ac:dyDescent="0.25">
      <c r="AB270">
        <f t="shared" si="27"/>
        <v>2.5500999999999898</v>
      </c>
      <c r="AC270">
        <f t="shared" si="23"/>
        <v>0.29614477308510978</v>
      </c>
      <c r="AD270">
        <f t="shared" si="28"/>
        <v>0.92024236901333267</v>
      </c>
      <c r="AP270">
        <v>3.6800999999999657</v>
      </c>
      <c r="AQ270">
        <v>2.5932731881951106E-3</v>
      </c>
      <c r="AR270">
        <v>0.99947038392826493</v>
      </c>
    </row>
    <row r="271" spans="28:44" x14ac:dyDescent="0.25">
      <c r="AB271">
        <f t="shared" si="27"/>
        <v>2.5600999999999896</v>
      </c>
      <c r="AC271">
        <f t="shared" si="23"/>
        <v>0.2867770271761223</v>
      </c>
      <c r="AD271">
        <f t="shared" si="28"/>
        <v>0.92315679297621089</v>
      </c>
      <c r="AP271">
        <v>3.6900999999999655</v>
      </c>
      <c r="AQ271">
        <v>2.4716168701390791E-3</v>
      </c>
      <c r="AR271">
        <v>0.9994957036352613</v>
      </c>
    </row>
    <row r="272" spans="28:44" x14ac:dyDescent="0.25">
      <c r="AB272">
        <f t="shared" si="27"/>
        <v>2.5700999999999894</v>
      </c>
      <c r="AC272">
        <f t="shared" ref="AC272:AC335" si="29">_xlfn.LOGNORM.DIST(AB272,$V$17,$V$16,FALSE)</f>
        <v>0.27763078750773768</v>
      </c>
      <c r="AD272">
        <f t="shared" si="28"/>
        <v>0.92597864793989759</v>
      </c>
      <c r="AP272">
        <v>3.7000999999999653</v>
      </c>
      <c r="AQ272">
        <v>2.3555261837410468E-3</v>
      </c>
      <c r="AR272">
        <v>0.9995198348165788</v>
      </c>
    </row>
    <row r="273" spans="28:44" x14ac:dyDescent="0.25">
      <c r="AB273">
        <f t="shared" si="27"/>
        <v>2.5800999999999892</v>
      </c>
      <c r="AC273">
        <f t="shared" si="29"/>
        <v>0.26870481261215506</v>
      </c>
      <c r="AD273">
        <f t="shared" si="28"/>
        <v>0.92871014296934207</v>
      </c>
      <c r="AP273">
        <v>3.7100999999999651</v>
      </c>
      <c r="AQ273">
        <v>2.2447552154054398E-3</v>
      </c>
      <c r="AR273">
        <v>0.99954283189018145</v>
      </c>
    </row>
    <row r="274" spans="28:44" x14ac:dyDescent="0.25">
      <c r="AB274">
        <f t="shared" si="27"/>
        <v>2.590099999999989</v>
      </c>
      <c r="AC274">
        <f t="shared" si="29"/>
        <v>0.25999761736580668</v>
      </c>
      <c r="AD274">
        <f t="shared" si="28"/>
        <v>0.93135347348291264</v>
      </c>
      <c r="AP274">
        <v>3.7200999999999649</v>
      </c>
      <c r="AQ274">
        <v>2.1390683871612987E-3</v>
      </c>
      <c r="AR274">
        <v>0.99956474686691699</v>
      </c>
    </row>
    <row r="275" spans="28:44" x14ac:dyDescent="0.25">
      <c r="AB275">
        <f t="shared" si="27"/>
        <v>2.6000999999999888</v>
      </c>
      <c r="AC275">
        <f t="shared" si="29"/>
        <v>0.2515074891218147</v>
      </c>
      <c r="AD275">
        <f t="shared" si="28"/>
        <v>0.93391081889686367</v>
      </c>
      <c r="AP275">
        <v>3.7300999999999647</v>
      </c>
      <c r="AQ275">
        <v>2.0382400543428004E-3</v>
      </c>
      <c r="AR275">
        <v>0.99958562945184914</v>
      </c>
    </row>
    <row r="276" spans="28:44" x14ac:dyDescent="0.25">
      <c r="AB276">
        <f t="shared" si="27"/>
        <v>2.6100999999999885</v>
      </c>
      <c r="AC276">
        <f t="shared" si="29"/>
        <v>0.24323250339899291</v>
      </c>
      <c r="AD276">
        <f t="shared" si="28"/>
        <v>0.93638434042892471</v>
      </c>
      <c r="AP276">
        <v>3.7400999999999645</v>
      </c>
      <c r="AQ276">
        <v>1.9420541169790271E-3</v>
      </c>
      <c r="AR276">
        <v>0.99960552714163675</v>
      </c>
    </row>
    <row r="277" spans="28:44" x14ac:dyDescent="0.25">
      <c r="AB277">
        <f t="shared" si="27"/>
        <v>2.6200999999999883</v>
      </c>
      <c r="AC277">
        <f t="shared" si="29"/>
        <v>0.23517053911222657</v>
      </c>
      <c r="AD277">
        <f t="shared" si="28"/>
        <v>0.93877617905649557</v>
      </c>
      <c r="AP277">
        <v>3.7500999999999642</v>
      </c>
      <c r="AQ277">
        <v>1.8503036445476702E-3</v>
      </c>
      <c r="AR277">
        <v>0.99962448531809345</v>
      </c>
    </row>
    <row r="278" spans="28:44" x14ac:dyDescent="0.25">
      <c r="AB278">
        <f t="shared" si="27"/>
        <v>2.6300999999999881</v>
      </c>
      <c r="AC278">
        <f t="shared" si="29"/>
        <v>0.22731929333167719</v>
      </c>
      <c r="AD278">
        <f t="shared" si="28"/>
        <v>0.94108845362480187</v>
      </c>
      <c r="AP278">
        <v>3.760099999999964</v>
      </c>
      <c r="AQ278">
        <v>1.7627905137477069E-3</v>
      </c>
      <c r="AR278">
        <v>0.99964254733806024</v>
      </c>
    </row>
    <row r="279" spans="28:44" x14ac:dyDescent="0.25">
      <c r="AB279">
        <f t="shared" ref="AB279:AB342" si="30">AB278+0.01</f>
        <v>2.6400999999999879</v>
      </c>
      <c r="AC279">
        <f t="shared" si="29"/>
        <v>0.21967629556073712</v>
      </c>
      <c r="AD279">
        <f t="shared" ref="AD279:AD342" si="31">_xlfn.LOGNORM.DIST(AB279,$V$17,$V$16,TRUE)</f>
        <v>0.94332325910024095</v>
      </c>
      <c r="AP279">
        <v>3.7700999999999638</v>
      </c>
      <c r="AQ279">
        <v>1.6793250589472093E-3</v>
      </c>
      <c r="AR279">
        <v>0.99965975461971956</v>
      </c>
    </row>
    <row r="280" spans="28:44" x14ac:dyDescent="0.25">
      <c r="AB280">
        <f t="shared" si="30"/>
        <v>2.6500999999999877</v>
      </c>
      <c r="AC280">
        <f t="shared" si="29"/>
        <v>0.21223892152495893</v>
      </c>
      <c r="AD280">
        <f t="shared" si="31"/>
        <v>0.94548266496406974</v>
      </c>
      <c r="AP280">
        <v>3.7800999999999636</v>
      </c>
      <c r="AQ280">
        <v>1.5997257349645673E-3</v>
      </c>
      <c r="AR280">
        <v>0.99967614672547589</v>
      </c>
    </row>
    <row r="281" spans="28:44" x14ac:dyDescent="0.25">
      <c r="AB281">
        <f t="shared" si="30"/>
        <v>2.6600999999999875</v>
      </c>
      <c r="AC281">
        <f t="shared" si="29"/>
        <v>0.20500440646636423</v>
      </c>
      <c r="AD281">
        <f t="shared" si="31"/>
        <v>0.94756871374151153</v>
      </c>
      <c r="AP281">
        <v>3.7900999999999634</v>
      </c>
      <c r="AQ281">
        <v>1.5238187918434887E-3</v>
      </c>
      <c r="AR281">
        <v>0.99969176144152394</v>
      </c>
    </row>
    <row r="282" spans="28:44" x14ac:dyDescent="0.25">
      <c r="AB282">
        <f t="shared" si="30"/>
        <v>2.6700999999999873</v>
      </c>
      <c r="AC282">
        <f t="shared" si="29"/>
        <v>0.19796985793954003</v>
      </c>
      <c r="AD282">
        <f t="shared" si="31"/>
        <v>0.94958341966131743</v>
      </c>
      <c r="AP282">
        <v>3.8000999999999632</v>
      </c>
      <c r="AQ282">
        <v>1.4514379612854981E-3</v>
      </c>
      <c r="AR282">
        <v>0.99970663485422373</v>
      </c>
    </row>
    <row r="283" spans="28:44" x14ac:dyDescent="0.25">
      <c r="AB283">
        <f t="shared" si="30"/>
        <v>2.680099999999987</v>
      </c>
      <c r="AC283">
        <f t="shared" si="29"/>
        <v>0.19113226810781164</v>
      </c>
      <c r="AD283">
        <f t="shared" si="31"/>
        <v>0.95152876744078985</v>
      </c>
      <c r="AP283">
        <v>3.810099999999963</v>
      </c>
      <c r="AQ283">
        <v>1.3824241544070034E-3</v>
      </c>
      <c r="AR283">
        <v>0.9997208014233967</v>
      </c>
    </row>
    <row r="284" spans="28:44" x14ac:dyDescent="0.25">
      <c r="AB284">
        <f t="shared" si="30"/>
        <v>2.6900999999999868</v>
      </c>
      <c r="AC284">
        <f t="shared" si="29"/>
        <v>0.18448852553951967</v>
      </c>
      <c r="AD284">
        <f t="shared" si="31"/>
        <v>0.95340671119126708</v>
      </c>
      <c r="AP284">
        <v>3.8200999999999627</v>
      </c>
      <c r="AQ284">
        <v>1.3166251704916192E-3</v>
      </c>
      <c r="AR284">
        <v>0.99973429405265435</v>
      </c>
    </row>
    <row r="285" spans="28:44" x14ac:dyDescent="0.25">
      <c r="AB285">
        <f t="shared" si="30"/>
        <v>2.7000999999999866</v>
      </c>
      <c r="AC285">
        <f t="shared" si="29"/>
        <v>0.17803542650601756</v>
      </c>
      <c r="AD285">
        <f t="shared" si="31"/>
        <v>0.95521917343907781</v>
      </c>
      <c r="AP285">
        <v>3.8300999999999625</v>
      </c>
      <c r="AQ285">
        <v>1.2538954164135064E-3</v>
      </c>
      <c r="AR285">
        <v>0.99974714415686861</v>
      </c>
    </row>
    <row r="286" spans="28:44" x14ac:dyDescent="0.25">
      <c r="AB286">
        <f t="shared" si="30"/>
        <v>2.7100999999999864</v>
      </c>
      <c r="AC286">
        <f t="shared" si="29"/>
        <v>0.17176968578448609</v>
      </c>
      <c r="AD286">
        <f t="shared" si="31"/>
        <v>0.95696804425699655</v>
      </c>
      <c r="AP286">
        <v>3.8400999999999623</v>
      </c>
      <c r="AQ286">
        <v>1.1940956364112076E-3</v>
      </c>
      <c r="AR286">
        <v>0.99975938172688783</v>
      </c>
    </row>
    <row r="287" spans="28:44" x14ac:dyDescent="0.25">
      <c r="AB287">
        <f t="shared" si="30"/>
        <v>2.7200999999999862</v>
      </c>
      <c r="AC287">
        <f t="shared" si="29"/>
        <v>0.16568794696999786</v>
      </c>
      <c r="AD287">
        <f t="shared" si="31"/>
        <v>0.95865518050126863</v>
      </c>
      <c r="AP287">
        <v>3.8500999999999621</v>
      </c>
      <c r="AQ287">
        <v>1.1370926518971915E-3</v>
      </c>
      <c r="AR287">
        <v>0.99977103539160117</v>
      </c>
    </row>
    <row r="288" spans="28:44" x14ac:dyDescent="0.25">
      <c r="AB288">
        <f t="shared" si="30"/>
        <v>2.730099999999986</v>
      </c>
      <c r="AC288">
        <f t="shared" si="29"/>
        <v>0.15978679230249079</v>
      </c>
      <c r="AD288">
        <f t="shared" si="31"/>
        <v>0.96028240514932539</v>
      </c>
      <c r="AP288">
        <v>3.8600999999999619</v>
      </c>
      <c r="AQ288">
        <v>1.0827591109932328E-3</v>
      </c>
      <c r="AR288">
        <v>0.99978213247745062</v>
      </c>
    </row>
    <row r="289" spans="28:44" x14ac:dyDescent="0.25">
      <c r="AB289">
        <f t="shared" si="30"/>
        <v>2.7400999999999858</v>
      </c>
      <c r="AC289">
        <f t="shared" si="29"/>
        <v>0.15406275201541292</v>
      </c>
      <c r="AD289">
        <f t="shared" si="31"/>
        <v>0.96185150673337239</v>
      </c>
      <c r="AP289">
        <v>3.8700999999999617</v>
      </c>
      <c r="AQ289">
        <v>1.0309732474872266E-3</v>
      </c>
      <c r="AR289">
        <v>0.99979269906548429</v>
      </c>
    </row>
    <row r="290" spans="28:44" x14ac:dyDescent="0.25">
      <c r="AB290">
        <f t="shared" si="30"/>
        <v>2.7500999999999856</v>
      </c>
      <c r="AC290">
        <f t="shared" si="29"/>
        <v>0.14851231321379976</v>
      </c>
      <c r="AD290">
        <f t="shared" si="31"/>
        <v>0.9633642388651027</v>
      </c>
      <c r="AP290">
        <v>3.8800999999999615</v>
      </c>
      <c r="AQ290">
        <v>9.8161864891286622E-4</v>
      </c>
      <c r="AR290">
        <v>0.99980276004604685</v>
      </c>
    </row>
    <row r="291" spans="28:44" x14ac:dyDescent="0.25">
      <c r="AB291">
        <f t="shared" si="30"/>
        <v>2.7600999999999853</v>
      </c>
      <c r="AC291">
        <f t="shared" si="29"/>
        <v>0.14313192829043131</v>
      </c>
      <c r="AD291">
        <f t="shared" si="31"/>
        <v>0.96482231984687539</v>
      </c>
      <c r="AP291">
        <v>3.8900999999999613</v>
      </c>
      <c r="AQ291">
        <v>9.3458403345937884E-4</v>
      </c>
      <c r="AR291">
        <v>0.9998123391711935</v>
      </c>
    </row>
    <row r="292" spans="28:44" x14ac:dyDescent="0.25">
      <c r="AB292">
        <f t="shared" si="30"/>
        <v>2.7700999999999851</v>
      </c>
      <c r="AC292">
        <f t="shared" si="29"/>
        <v>0.1379180228895108</v>
      </c>
      <c r="AD292">
        <f t="shared" si="31"/>
        <v>0.96622743236478348</v>
      </c>
      <c r="AP292">
        <v>3.900099999999961</v>
      </c>
      <c r="AQ292">
        <v>8.8976303542456781E-4</v>
      </c>
      <c r="AR292">
        <v>0.99982145910491749</v>
      </c>
    </row>
    <row r="293" spans="28:44" x14ac:dyDescent="0.25">
      <c r="AB293">
        <f t="shared" si="30"/>
        <v>2.7800999999999849</v>
      </c>
      <c r="AC293">
        <f t="shared" si="29"/>
        <v>0.13286700342799346</v>
      </c>
      <c r="AD293">
        <f t="shared" si="31"/>
        <v>0.96758122325913987</v>
      </c>
      <c r="AP293">
        <v>3.9100999999999608</v>
      </c>
      <c r="AQ293">
        <v>8.4705399893056854E-4</v>
      </c>
      <c r="AR293">
        <v>0.99983014147127258</v>
      </c>
    </row>
    <row r="294" spans="28:44" x14ac:dyDescent="0.25">
      <c r="AB294">
        <f t="shared" si="30"/>
        <v>2.7900999999999847</v>
      </c>
      <c r="AC294">
        <f t="shared" si="29"/>
        <v>0.12797526418530616</v>
      </c>
      <c r="AD294">
        <f t="shared" si="31"/>
        <v>0.96888530336800827</v>
      </c>
      <c r="AP294">
        <v>3.9200999999999606</v>
      </c>
      <c r="AQ294">
        <v>8.063597796279118E-4</v>
      </c>
      <c r="AR294">
        <v>0.99983840690047343</v>
      </c>
    </row>
    <row r="295" spans="28:44" x14ac:dyDescent="0.25">
      <c r="AB295">
        <f t="shared" si="30"/>
        <v>2.8000999999999845</v>
      </c>
      <c r="AC295">
        <f t="shared" si="29"/>
        <v>0.12323919397271434</v>
      </c>
      <c r="AD295">
        <f t="shared" si="31"/>
        <v>0.97014124743951957</v>
      </c>
      <c r="AP295">
        <v>3.9300999999999604</v>
      </c>
      <c r="AQ295">
        <v>7.6758755411979684E-4</v>
      </c>
      <c r="AR295">
        <v>0.99984627507305146</v>
      </c>
    </row>
    <row r="296" spans="28:44" x14ac:dyDescent="0.25">
      <c r="AB296">
        <f t="shared" si="30"/>
        <v>2.8100999999999843</v>
      </c>
      <c r="AC296">
        <f t="shared" si="29"/>
        <v>0.11865518239402369</v>
      </c>
      <c r="AD296">
        <f t="shared" si="31"/>
        <v>0.97135059410883073</v>
      </c>
      <c r="AP296">
        <v>3.9400999999999602</v>
      </c>
      <c r="AQ296">
        <v>7.3064863684489017E-4</v>
      </c>
      <c r="AR296">
        <v>0.99985376476214316</v>
      </c>
    </row>
    <row r="297" spans="28:44" x14ac:dyDescent="0.25">
      <c r="AB297">
        <f t="shared" si="30"/>
        <v>2.8200999999999841</v>
      </c>
      <c r="AC297">
        <f t="shared" si="29"/>
        <v>0.11421962570968745</v>
      </c>
      <c r="AD297">
        <f t="shared" si="31"/>
        <v>0.97251484593569448</v>
      </c>
      <c r="AP297">
        <v>3.95009999999996</v>
      </c>
      <c r="AQ297">
        <v>6.9545830416333301E-4</v>
      </c>
      <c r="AR297">
        <v>0.99986089387398236</v>
      </c>
    </row>
    <row r="298" spans="28:44" x14ac:dyDescent="0.25">
      <c r="AB298">
        <f t="shared" si="30"/>
        <v>2.8300999999999839</v>
      </c>
      <c r="AC298">
        <f t="shared" si="29"/>
        <v>0.10992893231666405</v>
      </c>
      <c r="AD298">
        <f t="shared" si="31"/>
        <v>0.97363546949874125</v>
      </c>
      <c r="AP298">
        <v>3.9600999999999598</v>
      </c>
      <c r="AQ298">
        <v>6.6193562539696034E-4</v>
      </c>
      <c r="AR298">
        <v>0.99986767948666944</v>
      </c>
    </row>
    <row r="299" spans="28:44" x14ac:dyDescent="0.25">
      <c r="AB299">
        <f t="shared" si="30"/>
        <v>2.8400999999999836</v>
      </c>
      <c r="AC299">
        <f t="shared" si="29"/>
        <v>0.10577952785660689</v>
      </c>
      <c r="AD299">
        <f t="shared" si="31"/>
        <v>0.97471389554268928</v>
      </c>
      <c r="AP299">
        <v>3.9700999999999596</v>
      </c>
      <c r="AQ299">
        <v>6.3000330058136456E-4</v>
      </c>
      <c r="AR299">
        <v>0.99987413788728408</v>
      </c>
    </row>
    <row r="300" spans="28:44" x14ac:dyDescent="0.25">
      <c r="AB300">
        <f t="shared" si="30"/>
        <v>2.8500999999999834</v>
      </c>
      <c r="AC300">
        <f t="shared" si="29"/>
        <v>0.10176785996514109</v>
      </c>
      <c r="AD300">
        <f t="shared" si="31"/>
        <v>0.97575151917483116</v>
      </c>
      <c r="AP300">
        <v>3.9800999999999593</v>
      </c>
      <c r="AQ300">
        <v>5.9958750469357616E-4</v>
      </c>
      <c r="AR300">
        <v>0.99988028460740808</v>
      </c>
    </row>
    <row r="301" spans="28:44" x14ac:dyDescent="0.25">
      <c r="AB301">
        <f t="shared" si="30"/>
        <v>2.8600999999999832</v>
      </c>
      <c r="AC301">
        <f t="shared" si="29"/>
        <v>9.7890402675080646E-2</v>
      </c>
      <c r="AD301">
        <f t="shared" si="31"/>
        <v>0.97674970010727391</v>
      </c>
      <c r="AP301">
        <v>3.9900999999999591</v>
      </c>
      <c r="AQ301">
        <v>5.7061773812569255E-4</v>
      </c>
      <c r="AR301">
        <v>0.99988613445712227</v>
      </c>
    </row>
    <row r="302" spans="28:44" x14ac:dyDescent="0.25">
      <c r="AB302">
        <f t="shared" si="30"/>
        <v>2.870099999999983</v>
      </c>
      <c r="AC302">
        <f t="shared" si="29"/>
        <v>9.4143660486511391E-2</v>
      </c>
      <c r="AD302">
        <f t="shared" si="31"/>
        <v>0.97770976294153178</v>
      </c>
      <c r="AP302">
        <v>4.0000999999999589</v>
      </c>
      <c r="AQ302">
        <v>5.430266831810451E-4</v>
      </c>
      <c r="AR302">
        <v>0.99989170155753782</v>
      </c>
    </row>
    <row r="303" spans="28:44" x14ac:dyDescent="0.25">
      <c r="AB303">
        <f t="shared" si="30"/>
        <v>2.8800999999999828</v>
      </c>
      <c r="AC303">
        <f t="shared" si="29"/>
        <v>9.052417211666712E-2</v>
      </c>
      <c r="AD303">
        <f t="shared" si="31"/>
        <v>0.97863299749221155</v>
      </c>
      <c r="AP303">
        <v>4.0100999999999587</v>
      </c>
      <c r="AQ303">
        <v>5.1675006637575478E-4</v>
      </c>
      <c r="AR303">
        <v>0.99989699937192278</v>
      </c>
    </row>
    <row r="304" spans="28:44" x14ac:dyDescent="0.25">
      <c r="AB304">
        <f t="shared" si="30"/>
        <v>2.8900999999999826</v>
      </c>
      <c r="AC304">
        <f t="shared" si="29"/>
        <v>8.7028513942497096E-2</v>
      </c>
      <c r="AD304">
        <f t="shared" si="31"/>
        <v>0.9795206591466461</v>
      </c>
      <c r="AP304">
        <v>4.0200999999999585</v>
      </c>
      <c r="AQ304">
        <v>4.9172652633479091E-4</v>
      </c>
      <c r="AR304">
        <v>0.9999020407354785</v>
      </c>
    </row>
    <row r="305" spans="28:44" x14ac:dyDescent="0.25">
      <c r="AB305">
        <f t="shared" si="30"/>
        <v>2.9000999999999824</v>
      </c>
      <c r="AC305">
        <f t="shared" si="29"/>
        <v>8.365330314875187E-2</v>
      </c>
      <c r="AD305">
        <f t="shared" si="31"/>
        <v>0.98037396925747322</v>
      </c>
      <c r="AP305">
        <v>4.0300999999999583</v>
      </c>
      <c r="AQ305">
        <v>4.678974870777908E-4</v>
      </c>
      <c r="AR305">
        <v>0.99990683788382284</v>
      </c>
    </row>
    <row r="306" spans="28:44" x14ac:dyDescent="0.25">
      <c r="AB306">
        <f t="shared" si="30"/>
        <v>2.9100999999999821</v>
      </c>
      <c r="AC306">
        <f t="shared" si="29"/>
        <v>8.0395200594301136E-2</v>
      </c>
      <c r="AD306">
        <f t="shared" si="31"/>
        <v>0.98119411556527414</v>
      </c>
      <c r="AP306">
        <v>4.0400999999999581</v>
      </c>
      <c r="AQ306">
        <v>4.4520703649591722E-4</v>
      </c>
      <c r="AR306">
        <v>0.99991140248023269</v>
      </c>
    </row>
    <row r="307" spans="28:44" x14ac:dyDescent="0.25">
      <c r="AB307">
        <f t="shared" si="30"/>
        <v>2.9200999999999819</v>
      </c>
      <c r="AC307">
        <f t="shared" si="29"/>
        <v>7.7250913409256466E-2</v>
      </c>
      <c r="AD307">
        <f t="shared" si="31"/>
        <v>0.98198225264851946</v>
      </c>
      <c r="AP307">
        <v>4.0500999999999578</v>
      </c>
      <c r="AQ307">
        <v>4.2360180982708626E-4</v>
      </c>
      <c r="AR307">
        <v>0.99991574564169527</v>
      </c>
    </row>
    <row r="308" spans="28:44" x14ac:dyDescent="0.25">
      <c r="AB308">
        <f t="shared" si="30"/>
        <v>2.9300999999999817</v>
      </c>
      <c r="AC308">
        <f t="shared" si="29"/>
        <v>7.4217197335299995E-2</v>
      </c>
      <c r="AD308">
        <f t="shared" si="31"/>
        <v>0.9827395023981923</v>
      </c>
      <c r="AP308">
        <v>4.0600999999999576</v>
      </c>
      <c r="AQ308">
        <v>4.0303087794275796E-4</v>
      </c>
      <c r="AR308">
        <v>0.99991987796381987</v>
      </c>
    </row>
    <row r="309" spans="28:44" x14ac:dyDescent="0.25">
      <c r="AB309">
        <f t="shared" si="30"/>
        <v>2.9400999999999815</v>
      </c>
      <c r="AC309">
        <f t="shared" si="29"/>
        <v>7.1290858821420514E-2</v>
      </c>
      <c r="AD309">
        <f t="shared" si="31"/>
        <v>0.98346695451458155</v>
      </c>
      <c r="AP309">
        <v>4.0700999999999574</v>
      </c>
      <c r="AQ309">
        <v>3.8344564026528231E-4</v>
      </c>
      <c r="AR309">
        <v>0.99992380954465421</v>
      </c>
    </row>
    <row r="310" spans="28:44" x14ac:dyDescent="0.25">
      <c r="AB310">
        <f t="shared" si="30"/>
        <v>2.9500999999999813</v>
      </c>
      <c r="AC310">
        <f t="shared" si="29"/>
        <v>6.8468756887036658E-2</v>
      </c>
      <c r="AD310">
        <f t="shared" si="31"/>
        <v>0.98416566702385921</v>
      </c>
      <c r="AP310">
        <v>4.0800999999999572</v>
      </c>
      <c r="AQ310">
        <v>3.6479972214049168E-4</v>
      </c>
      <c r="AR310">
        <v>0.99992755000745392</v>
      </c>
    </row>
    <row r="311" spans="28:44" x14ac:dyDescent="0.25">
      <c r="AB311">
        <f t="shared" si="30"/>
        <v>2.9600999999999811</v>
      </c>
      <c r="AC311">
        <f t="shared" si="29"/>
        <v>6.5747804764239859E-2</v>
      </c>
      <c r="AD311">
        <f t="shared" si="31"/>
        <v>0.98483666681217541</v>
      </c>
      <c r="AP311">
        <v>4.090099999999957</v>
      </c>
      <c r="AQ311">
        <v>3.4704887649582072E-4</v>
      </c>
      <c r="AR311">
        <v>0.99993110852244604</v>
      </c>
    </row>
    <row r="312" spans="28:44" x14ac:dyDescent="0.25">
      <c r="AB312">
        <f t="shared" si="30"/>
        <v>2.9700999999999809</v>
      </c>
      <c r="AC312">
        <f t="shared" si="29"/>
        <v>6.3124971330634841E-2</v>
      </c>
      <c r="AD312">
        <f t="shared" si="31"/>
        <v>0.98548095017511883</v>
      </c>
      <c r="AP312">
        <v>4.1000999999999568</v>
      </c>
      <c r="AQ312">
        <v>3.3015088961974904E-4</v>
      </c>
      <c r="AR312">
        <v>0.99993449382763055</v>
      </c>
    </row>
    <row r="313" spans="28:44" x14ac:dyDescent="0.25">
      <c r="AB313">
        <f t="shared" si="30"/>
        <v>2.9800999999999807</v>
      </c>
      <c r="AC313">
        <f t="shared" si="29"/>
        <v>6.0597282343969557E-2</v>
      </c>
      <c r="AD313">
        <f t="shared" si="31"/>
        <v>0.9860994833805059</v>
      </c>
      <c r="AP313">
        <v>4.1100999999999566</v>
      </c>
      <c r="AQ313">
        <v>3.1406549090364866E-4</v>
      </c>
      <c r="AR313">
        <v>0.9999377142486594</v>
      </c>
    </row>
    <row r="314" spans="28:44" x14ac:dyDescent="0.25">
      <c r="AB314">
        <f t="shared" si="30"/>
        <v>2.9900999999999804</v>
      </c>
      <c r="AC314">
        <f t="shared" si="29"/>
        <v>5.8161821489464534E-2</v>
      </c>
      <c r="AD314">
        <f t="shared" si="31"/>
        <v>0.98669320324257004</v>
      </c>
      <c r="AP314">
        <v>4.1200999999999564</v>
      </c>
      <c r="AQ314">
        <v>2.987542663924859E-4</v>
      </c>
      <c r="AR314">
        <v>0.9999407777178323</v>
      </c>
    </row>
    <row r="315" spans="28:44" x14ac:dyDescent="0.25">
      <c r="AB315">
        <f t="shared" si="30"/>
        <v>3.0000999999999802</v>
      </c>
      <c r="AC315">
        <f t="shared" si="29"/>
        <v>5.5815731250440093E-2</v>
      </c>
      <c r="AD315">
        <f t="shared" si="31"/>
        <v>0.98726301770573333</v>
      </c>
      <c r="AP315">
        <v>4.1300999999999561</v>
      </c>
      <c r="AQ315">
        <v>2.8418057599584936E-4</v>
      </c>
      <c r="AR315">
        <v>0.99994369179224607</v>
      </c>
    </row>
    <row r="316" spans="28:44" x14ac:dyDescent="0.25">
      <c r="AB316">
        <f t="shared" si="30"/>
        <v>3.01009999999998</v>
      </c>
      <c r="AC316">
        <f t="shared" si="29"/>
        <v>5.3556213612538435E-2</v>
      </c>
      <c r="AD316">
        <f t="shared" si="31"/>
        <v>0.98780980643624172</v>
      </c>
      <c r="AP316">
        <v>4.1400999999999559</v>
      </c>
      <c r="AQ316">
        <v>2.7030947421588508E-4</v>
      </c>
      <c r="AR316">
        <v>0.99994646367113449</v>
      </c>
    </row>
    <row r="317" spans="28:44" x14ac:dyDescent="0.25">
      <c r="AB317">
        <f t="shared" si="30"/>
        <v>3.0200999999999798</v>
      </c>
      <c r="AC317">
        <f t="shared" si="29"/>
        <v>5.1380530611508768E-2</v>
      </c>
      <c r="AD317">
        <f t="shared" si="31"/>
        <v>0.98833442142005501</v>
      </c>
      <c r="AP317">
        <v>4.1500999999999557</v>
      </c>
      <c r="AQ317">
        <v>2.5710763425358017E-4</v>
      </c>
      <c r="AR317">
        <v>0.99994910021243144</v>
      </c>
    </row>
    <row r="318" spans="28:44" x14ac:dyDescent="0.25">
      <c r="AB318">
        <f t="shared" si="30"/>
        <v>3.0300999999999796</v>
      </c>
      <c r="AC318">
        <f t="shared" si="29"/>
        <v>4.9286004734208536E-2</v>
      </c>
      <c r="AD318">
        <f t="shared" si="31"/>
        <v>0.98883768756546986</v>
      </c>
      <c r="AP318">
        <v>4.1600999999999555</v>
      </c>
      <c r="AQ318">
        <v>2.4454327535959966E-4</v>
      </c>
      <c r="AR318">
        <v>0.99995160794859239</v>
      </c>
    </row>
    <row r="319" spans="28:44" x14ac:dyDescent="0.25">
      <c r="AB319">
        <f t="shared" si="30"/>
        <v>3.0400999999999794</v>
      </c>
      <c r="AC319">
        <f t="shared" si="29"/>
        <v>4.7270019182138641E-2</v>
      </c>
      <c r="AD319">
        <f t="shared" si="31"/>
        <v>0.98932040330906057</v>
      </c>
      <c r="AP319">
        <v>4.1700999999999553</v>
      </c>
      <c r="AQ319">
        <v>2.3258609330057428E-4</v>
      </c>
      <c r="AR319">
        <v>0.99995399310170474</v>
      </c>
    </row>
    <row r="320" spans="28:44" x14ac:dyDescent="0.25">
      <c r="AB320">
        <f t="shared" si="30"/>
        <v>3.0500999999999792</v>
      </c>
      <c r="AC320">
        <f t="shared" si="29"/>
        <v>4.5330018006504269E-2</v>
      </c>
      <c r="AD320">
        <f t="shared" si="31"/>
        <v>0.98978334122360323</v>
      </c>
      <c r="AP320">
        <v>4.1800999999999551</v>
      </c>
      <c r="AQ320">
        <v>2.2120719381624852E-4</v>
      </c>
      <c r="AR320">
        <v>0.9999562615979174</v>
      </c>
    </row>
    <row r="321" spans="28:44" x14ac:dyDescent="0.25">
      <c r="AB321">
        <f t="shared" si="30"/>
        <v>3.0600999999999789</v>
      </c>
      <c r="AC321">
        <f t="shared" si="29"/>
        <v>4.3463506123457722E-2</v>
      </c>
      <c r="AD321">
        <f t="shared" si="31"/>
        <v>0.99022724862674583</v>
      </c>
      <c r="AP321">
        <v>4.1900999999999549</v>
      </c>
      <c r="AQ321">
        <v>2.1037902894733849E-4</v>
      </c>
      <c r="AR321">
        <v>0.9999584190812203</v>
      </c>
    </row>
    <row r="322" spans="28:44" x14ac:dyDescent="0.25">
      <c r="AB322">
        <f t="shared" si="30"/>
        <v>3.0700999999999787</v>
      </c>
      <c r="AC322">
        <f t="shared" si="29"/>
        <v>4.1668049217849314E-2</v>
      </c>
      <c r="AD322">
        <f t="shared" si="31"/>
        <v>0.99065284818926591</v>
      </c>
      <c r="AP322">
        <v>4.2000999999999546</v>
      </c>
      <c r="AQ322">
        <v>2.0007533611821505E-4</v>
      </c>
      <c r="AR322">
        <v>0.99996047092660023</v>
      </c>
    </row>
    <row r="323" spans="28:44" x14ac:dyDescent="0.25">
      <c r="AB323">
        <f t="shared" si="30"/>
        <v>3.0800999999999785</v>
      </c>
      <c r="AC323">
        <f t="shared" si="29"/>
        <v>3.9941273543483174E-2</v>
      </c>
      <c r="AD323">
        <f t="shared" si="31"/>
        <v>0.99106083854184202</v>
      </c>
      <c r="AP323">
        <v>4.2100999999999544</v>
      </c>
      <c r="AQ323">
        <v>1.9027107986272412E-4</v>
      </c>
      <c r="AR323">
        <v>0.99996242225260112</v>
      </c>
    </row>
    <row r="324" spans="28:44" x14ac:dyDescent="0.25">
      <c r="AB324">
        <f t="shared" si="30"/>
        <v>3.0900999999999783</v>
      </c>
      <c r="AC324">
        <f t="shared" si="29"/>
        <v>3.8280865627542085E-2</v>
      </c>
      <c r="AD324">
        <f t="shared" si="31"/>
        <v>0.9914518948793416</v>
      </c>
      <c r="AP324">
        <v>4.2200999999999542</v>
      </c>
      <c r="AQ324">
        <v>1.8094239608552242E-4</v>
      </c>
      <c r="AR324">
        <v>0.99996427793331488</v>
      </c>
    </row>
    <row r="325" spans="28:44" x14ac:dyDescent="0.25">
      <c r="AB325">
        <f t="shared" si="30"/>
        <v>3.1000999999999781</v>
      </c>
      <c r="AC325">
        <f t="shared" si="29"/>
        <v>3.6684571886524624E-2</v>
      </c>
      <c r="AD325">
        <f t="shared" si="31"/>
        <v>0.99182666956170562</v>
      </c>
      <c r="AP325">
        <v>4.230099999999954</v>
      </c>
      <c r="AQ325">
        <v>1.7206653875522678E-4</v>
      </c>
      <c r="AR325">
        <v>0.9999660426098258</v>
      </c>
    </row>
    <row r="326" spans="28:44" x14ac:dyDescent="0.25">
      <c r="AB326">
        <f t="shared" si="30"/>
        <v>3.1100999999999779</v>
      </c>
      <c r="AC326">
        <f t="shared" si="29"/>
        <v>3.5150198160714588E-2</v>
      </c>
      <c r="AD326">
        <f t="shared" si="31"/>
        <v>0.99218579271057927</v>
      </c>
      <c r="AP326">
        <v>4.2400999999999538</v>
      </c>
      <c r="AQ326">
        <v>1.6362182892951655E-4</v>
      </c>
      <c r="AR326">
        <v>0.99996772070113515</v>
      </c>
    </row>
    <row r="327" spans="28:44" x14ac:dyDescent="0.25">
      <c r="AB327">
        <f t="shared" si="30"/>
        <v>3.1200999999999777</v>
      </c>
      <c r="AC327">
        <f t="shared" si="29"/>
        <v>3.3675609173886359E-2</v>
      </c>
      <c r="AD327">
        <f t="shared" si="31"/>
        <v>0.99252987280090743</v>
      </c>
      <c r="AP327">
        <v>4.2500999999999536</v>
      </c>
      <c r="AQ327">
        <v>1.5558760601602987E-4</v>
      </c>
      <c r="AR327">
        <v>0.9999693164145862</v>
      </c>
    </row>
    <row r="328" spans="28:44" x14ac:dyDescent="0.25">
      <c r="AB328">
        <f t="shared" si="30"/>
        <v>3.1300999999999775</v>
      </c>
      <c r="AC328">
        <f t="shared" si="29"/>
        <v>3.2258727924638034E-2</v>
      </c>
      <c r="AD328">
        <f t="shared" si="31"/>
        <v>0.99285949724678102</v>
      </c>
      <c r="AP328">
        <v>4.2600999999999534</v>
      </c>
      <c r="AQ328">
        <v>1.4794418117649737E-4</v>
      </c>
      <c r="AR328">
        <v>0.99997083375581275</v>
      </c>
    </row>
    <row r="329" spans="28:44" x14ac:dyDescent="0.25">
      <c r="AB329">
        <f t="shared" si="30"/>
        <v>3.1400999999999772</v>
      </c>
      <c r="AC329">
        <f t="shared" si="29"/>
        <v>3.0897535015441513E-2</v>
      </c>
      <c r="AD329">
        <f t="shared" si="31"/>
        <v>0.99317523298088006</v>
      </c>
      <c r="AP329">
        <v>4.2700999999999532</v>
      </c>
      <c r="AQ329">
        <v>1.4067279278505662E-4</v>
      </c>
      <c r="AR329">
        <v>0.99997227653823295</v>
      </c>
    </row>
    <row r="330" spans="28:44" x14ac:dyDescent="0.25">
      <c r="AB330">
        <f t="shared" si="30"/>
        <v>3.150099999999977</v>
      </c>
      <c r="AC330">
        <f t="shared" si="29"/>
        <v>2.9590067925197378E-2</v>
      </c>
      <c r="AD330">
        <f t="shared" si="31"/>
        <v>0.99347762702691933</v>
      </c>
      <c r="AP330">
        <v>4.2800999999999529</v>
      </c>
      <c r="AQ330">
        <v>1.3375556385502126E-4</v>
      </c>
      <c r="AR330">
        <v>0.99997364839210623</v>
      </c>
    </row>
    <row r="331" spans="28:44" x14ac:dyDescent="0.25">
      <c r="AB331">
        <f t="shared" si="30"/>
        <v>3.1600999999999768</v>
      </c>
      <c r="AC331">
        <f t="shared" si="29"/>
        <v>2.8334420230792086E-2</v>
      </c>
      <c r="AD331">
        <f t="shared" si="31"/>
        <v>0.99376720706456134</v>
      </c>
      <c r="AP331">
        <v>4.2900999999999527</v>
      </c>
      <c r="AQ331">
        <v>1.2717546135172504E-4</v>
      </c>
      <c r="AR331">
        <v>0.99997495277317539</v>
      </c>
    </row>
    <row r="332" spans="28:44" x14ac:dyDescent="0.25">
      <c r="AB332">
        <f t="shared" si="30"/>
        <v>3.1700999999999766</v>
      </c>
      <c r="AC332">
        <f t="shared" si="29"/>
        <v>2.7128740782870999E-2</v>
      </c>
      <c r="AD332">
        <f t="shared" si="31"/>
        <v>0.9940444819863109</v>
      </c>
      <c r="AP332">
        <v>4.3000999999999525</v>
      </c>
      <c r="AQ332">
        <v>1.2091625731214663E-4</v>
      </c>
      <c r="AR332">
        <v>0.99997619297090956</v>
      </c>
    </row>
    <row r="333" spans="28:44" x14ac:dyDescent="0.25">
      <c r="AB333">
        <f t="shared" si="30"/>
        <v>3.1800999999999764</v>
      </c>
      <c r="AC333">
        <f t="shared" si="29"/>
        <v>2.5971232840763425E-2</v>
      </c>
      <c r="AD333">
        <f t="shared" si="31"/>
        <v>0.99430994244595916</v>
      </c>
      <c r="AP333">
        <v>4.3100999999999523</v>
      </c>
      <c r="AQ333">
        <v>1.1496249169513574E-4</v>
      </c>
      <c r="AR333">
        <v>0.99997737211636828</v>
      </c>
    </row>
    <row r="334" spans="28:44" x14ac:dyDescent="0.25">
      <c r="AB334">
        <f t="shared" si="30"/>
        <v>3.1900999999999762</v>
      </c>
      <c r="AC334">
        <f t="shared" si="29"/>
        <v>2.4860153171226876E-2</v>
      </c>
      <c r="AD334">
        <f t="shared" si="31"/>
        <v>0.99456406139819276</v>
      </c>
      <c r="AP334">
        <v>4.3200999999999521</v>
      </c>
      <c r="AQ334">
        <v>1.0929943688900272E-4</v>
      </c>
      <c r="AR334">
        <v>0.99997849318970189</v>
      </c>
    </row>
    <row r="335" spans="28:44" x14ac:dyDescent="0.25">
      <c r="AB335">
        <f t="shared" si="30"/>
        <v>3.200099999999976</v>
      </c>
      <c r="AC335">
        <f t="shared" si="29"/>
        <v>2.3793811115418517E-2</v>
      </c>
      <c r="AD335">
        <f t="shared" si="31"/>
        <v>0.99480729462902762</v>
      </c>
      <c r="AP335">
        <v>4.3300999999999519</v>
      </c>
      <c r="AQ335">
        <v>1.0391306380609384E-4</v>
      </c>
      <c r="AR335">
        <v>0.99997955902730451</v>
      </c>
    </row>
    <row r="336" spans="28:44" x14ac:dyDescent="0.25">
      <c r="AB336">
        <f t="shared" si="30"/>
        <v>3.2100999999999758</v>
      </c>
      <c r="AC336">
        <f t="shared" ref="AC336:AC399" si="32">_xlfn.LOGNORM.DIST(AB336,$V$17,$V$16,FALSE)</f>
        <v>2.2770567628247085E-2</v>
      </c>
      <c r="AD336">
        <f t="shared" si="31"/>
        <v>0.99504008127677079</v>
      </c>
      <c r="AP336">
        <v>4.3400999999999517</v>
      </c>
      <c r="AQ336">
        <v>9.8790009496741265E-5</v>
      </c>
      <c r="AR336">
        <v>0.99998057232863669</v>
      </c>
    </row>
    <row r="337" spans="28:44" x14ac:dyDescent="0.25">
      <c r="AB337">
        <f t="shared" si="30"/>
        <v>3.2200999999999755</v>
      </c>
      <c r="AC337">
        <f t="shared" si="32"/>
        <v>2.1788834294016474E-2</v>
      </c>
      <c r="AD337">
        <f t="shared" si="31"/>
        <v>0.99526284434325485</v>
      </c>
      <c r="AP337">
        <v>4.3500999999999515</v>
      </c>
      <c r="AQ337">
        <v>9.3917546217650295E-5</v>
      </c>
      <c r="AR337">
        <v>0.99998153566273063</v>
      </c>
    </row>
    <row r="338" spans="28:44" x14ac:dyDescent="0.25">
      <c r="AB338">
        <f t="shared" si="30"/>
        <v>3.2300999999999753</v>
      </c>
      <c r="AC338">
        <f t="shared" si="32"/>
        <v>2.0847072322036208E-2</v>
      </c>
      <c r="AD338">
        <f t="shared" si="31"/>
        <v>0.99547599119512464</v>
      </c>
      <c r="AP338">
        <v>4.3600999999999512</v>
      </c>
      <c r="AQ338">
        <v>8.9283551892362233E-5</v>
      </c>
      <c r="AR338">
        <v>0.99998245147439335</v>
      </c>
    </row>
    <row r="339" spans="28:44" x14ac:dyDescent="0.25">
      <c r="AB339">
        <f t="shared" si="30"/>
        <v>3.2400999999999751</v>
      </c>
      <c r="AC339">
        <f t="shared" si="32"/>
        <v>1.9943791525644985E-2</v>
      </c>
      <c r="AD339">
        <f t="shared" si="31"/>
        <v>0.99567991405499523</v>
      </c>
      <c r="AP339">
        <v>4.370099999999951</v>
      </c>
      <c r="AQ339">
        <v>8.4876481903916638E-5</v>
      </c>
      <c r="AR339">
        <v>0.99998332209012175</v>
      </c>
    </row>
    <row r="340" spans="28:44" x14ac:dyDescent="0.25">
      <c r="AB340">
        <f t="shared" si="30"/>
        <v>3.2500999999999749</v>
      </c>
      <c r="AC340">
        <f t="shared" si="32"/>
        <v>1.9077549287878633E-2</v>
      </c>
      <c r="AD340">
        <f t="shared" si="31"/>
        <v>0.99587499048233008</v>
      </c>
      <c r="AP340">
        <v>4.3800999999999508</v>
      </c>
      <c r="AQ340">
        <v>8.0685342162243137E-5</v>
      </c>
      <c r="AR340">
        <v>0.99998414972374072</v>
      </c>
    </row>
    <row r="341" spans="28:44" x14ac:dyDescent="0.25">
      <c r="AB341">
        <f t="shared" si="30"/>
        <v>3.2600999999999747</v>
      </c>
      <c r="AC341">
        <f t="shared" si="32"/>
        <v>1.8246949516799216E-2</v>
      </c>
      <c r="AD341">
        <f t="shared" si="31"/>
        <v>0.99606158384392252</v>
      </c>
      <c r="AP341">
        <v>4.3900999999999506</v>
      </c>
      <c r="AQ341">
        <v>7.6699663391125323E-5</v>
      </c>
      <c r="AR341">
        <v>0.99998493648177933</v>
      </c>
    </row>
    <row r="342" spans="28:44" x14ac:dyDescent="0.25">
      <c r="AB342">
        <f t="shared" si="30"/>
        <v>3.2700999999999745</v>
      </c>
      <c r="AC342">
        <f t="shared" si="32"/>
        <v>1.745064159330429E-2</v>
      </c>
      <c r="AD342">
        <f t="shared" si="31"/>
        <v>0.99624004377388953</v>
      </c>
      <c r="AP342">
        <v>4.4000999999999504</v>
      </c>
      <c r="AQ342">
        <v>7.2909476581811941E-5</v>
      </c>
      <c r="AR342">
        <v>0.99998568436859536</v>
      </c>
    </row>
    <row r="343" spans="28:44" x14ac:dyDescent="0.25">
      <c r="AB343">
        <f t="shared" ref="AB343:AB406" si="33">AB342+0.01</f>
        <v>3.2800999999999743</v>
      </c>
      <c r="AC343">
        <f t="shared" si="32"/>
        <v>1.6687319314039006E-2</v>
      </c>
      <c r="AD343">
        <f t="shared" ref="AD343:AD406" si="34">_xlfn.LOGNORM.DIST(AB343,$V$17,$V$16,TRUE)</f>
        <v>0.99641070662311859</v>
      </c>
      <c r="AP343">
        <v>4.4100999999999502</v>
      </c>
      <c r="AQ343">
        <v>6.9305289562502639E-5</v>
      </c>
      <c r="AR343">
        <v>0.99998639529125977</v>
      </c>
    </row>
    <row r="344" spans="28:44" x14ac:dyDescent="0.25">
      <c r="AB344">
        <f t="shared" si="33"/>
        <v>3.290099999999974</v>
      </c>
      <c r="AC344">
        <f t="shared" si="32"/>
        <v>1.5955719831849815E-2</v>
      </c>
      <c r="AD344">
        <f t="shared" si="34"/>
        <v>0.99657389589812773</v>
      </c>
      <c r="AP344">
        <v>4.42009999999995</v>
      </c>
      <c r="AQ344">
        <v>6.5878064635017711E-5</v>
      </c>
      <c r="AR344">
        <v>0.99998707106421214</v>
      </c>
    </row>
    <row r="345" spans="28:44" x14ac:dyDescent="0.25">
      <c r="AB345">
        <f t="shared" si="33"/>
        <v>3.3000999999999738</v>
      </c>
      <c r="AC345">
        <f t="shared" si="32"/>
        <v>1.5254622596042284E-2</v>
      </c>
      <c r="AD345">
        <f t="shared" si="34"/>
        <v>0.99672992268932825</v>
      </c>
      <c r="AP345">
        <v>4.4300999999999497</v>
      </c>
      <c r="AQ345">
        <v>6.2619197231933007E-5</v>
      </c>
      <c r="AR345">
        <v>0.99998771341369841</v>
      </c>
    </row>
    <row r="346" spans="28:44" x14ac:dyDescent="0.25">
      <c r="AB346">
        <f t="shared" si="33"/>
        <v>3.3100999999999736</v>
      </c>
      <c r="AC346">
        <f t="shared" si="32"/>
        <v>1.4582848294533931E-2</v>
      </c>
      <c r="AD346">
        <f t="shared" si="34"/>
        <v>0.99687908608869802</v>
      </c>
      <c r="AP346">
        <v>4.4400999999999495</v>
      </c>
      <c r="AQ346">
        <v>5.9520495549427691E-5</v>
      </c>
      <c r="AR346">
        <v>0.99998832398199888</v>
      </c>
    </row>
    <row r="347" spans="28:44" x14ac:dyDescent="0.25">
      <c r="AB347">
        <f t="shared" si="33"/>
        <v>3.3200999999999734</v>
      </c>
      <c r="AC347">
        <f t="shared" si="32"/>
        <v>1.393925779983445E-2</v>
      </c>
      <c r="AD347">
        <f t="shared" si="34"/>
        <v>0.9970216735968932</v>
      </c>
      <c r="AP347">
        <v>4.4500999999999493</v>
      </c>
      <c r="AQ347">
        <v>5.6574161112898804E-5</v>
      </c>
      <c r="AR347">
        <v>0.99998890433145859</v>
      </c>
    </row>
    <row r="348" spans="28:44" x14ac:dyDescent="0.25">
      <c r="AB348">
        <f t="shared" si="33"/>
        <v>3.3300999999999732</v>
      </c>
      <c r="AC348">
        <f t="shared" si="32"/>
        <v>1.332275112063085E-2</v>
      </c>
      <c r="AD348">
        <f t="shared" si="34"/>
        <v>0.99715796151984704</v>
      </c>
      <c r="AP348">
        <v>4.4600999999999491</v>
      </c>
      <c r="AQ348">
        <v>5.3772770234213235E-5</v>
      </c>
      <c r="AR348">
        <v>0.99998945594832667</v>
      </c>
    </row>
    <row r="349" spans="28:44" x14ac:dyDescent="0.25">
      <c r="AB349">
        <f t="shared" si="33"/>
        <v>3.340099999999973</v>
      </c>
      <c r="AC349">
        <f t="shared" si="32"/>
        <v>1.2732266360608481E-2</v>
      </c>
      <c r="AD349">
        <f t="shared" si="34"/>
        <v>0.99728821535491852</v>
      </c>
      <c r="AP349">
        <v>4.4700999999999489</v>
      </c>
      <c r="AQ349">
        <v>5.1109256321167336E-5</v>
      </c>
      <c r="AR349">
        <v>0.99998998024641528</v>
      </c>
    </row>
    <row r="350" spans="28:44" x14ac:dyDescent="0.25">
      <c r="AB350">
        <f t="shared" si="33"/>
        <v>3.3500999999999728</v>
      </c>
      <c r="AC350">
        <f t="shared" si="32"/>
        <v>1.2166778686000799E-2</v>
      </c>
      <c r="AD350">
        <f t="shared" si="34"/>
        <v>0.99741269016667289</v>
      </c>
      <c r="AP350">
        <v>4.4800999999999487</v>
      </c>
      <c r="AQ350">
        <v>4.8576893001373298E-5</v>
      </c>
      <c r="AR350">
        <v>0.99999047857058576</v>
      </c>
    </row>
    <row r="351" spans="28:44" x14ac:dyDescent="0.25">
      <c r="AB351">
        <f t="shared" si="33"/>
        <v>3.3600999999999726</v>
      </c>
      <c r="AC351">
        <f t="shared" si="32"/>
        <v>1.16252993032293E-2</v>
      </c>
      <c r="AD351">
        <f t="shared" si="34"/>
        <v>0.99753163095238595</v>
      </c>
      <c r="AP351">
        <v>4.4900999999999485</v>
      </c>
      <c r="AQ351">
        <v>4.6169278024389601E-5</v>
      </c>
      <c r="AR351">
        <v>0.99999095220006884</v>
      </c>
    </row>
    <row r="352" spans="28:44" x14ac:dyDescent="0.25">
      <c r="AB352">
        <f t="shared" si="33"/>
        <v>3.3700999999999723</v>
      </c>
      <c r="AC352">
        <f t="shared" si="32"/>
        <v>1.1106874447868949E-2</v>
      </c>
      <c r="AD352">
        <f t="shared" si="34"/>
        <v>0.99764527299738115</v>
      </c>
      <c r="AP352">
        <v>4.5000999999999483</v>
      </c>
      <c r="AQ352">
        <v>4.3880317907427847E-5</v>
      </c>
      <c r="AR352">
        <v>0.99999140235162975</v>
      </c>
    </row>
    <row r="353" spans="28:44" x14ac:dyDescent="0.25">
      <c r="AB353">
        <f t="shared" si="33"/>
        <v>3.3800999999999721</v>
      </c>
      <c r="AC353">
        <f t="shared" si="32"/>
        <v>1.0610584386057643E-2</v>
      </c>
      <c r="AD353">
        <f t="shared" si="34"/>
        <v>0.99775384222031704</v>
      </c>
      <c r="AP353">
        <v>4.510099999999948</v>
      </c>
      <c r="AQ353">
        <v>4.1704213291438513E-5</v>
      </c>
      <c r="AR353">
        <v>0.99999183018258087</v>
      </c>
    </row>
    <row r="354" spans="28:44" x14ac:dyDescent="0.25">
      <c r="AB354">
        <f t="shared" si="33"/>
        <v>3.3900999999999719</v>
      </c>
      <c r="AC354">
        <f t="shared" si="32"/>
        <v>1.0135542429355913E-2</v>
      </c>
      <c r="AD354">
        <f t="shared" si="34"/>
        <v>0.9978575555085557</v>
      </c>
      <c r="AP354">
        <v>4.5200999999999478</v>
      </c>
      <c r="AQ354">
        <v>3.9635444975788986E-5</v>
      </c>
      <c r="AR354">
        <v>0.99999223679365357</v>
      </c>
    </row>
    <row r="355" spans="28:44" x14ac:dyDescent="0.25">
      <c r="AB355">
        <f t="shared" si="33"/>
        <v>3.4000999999999717</v>
      </c>
      <c r="AC355">
        <f t="shared" si="32"/>
        <v>9.6808939639575521E-3</v>
      </c>
      <c r="AD355">
        <f t="shared" si="34"/>
        <v>0.99795662104375105</v>
      </c>
      <c r="AP355">
        <v>4.5300999999999476</v>
      </c>
      <c r="AQ355">
        <v>3.766876060110149E-5</v>
      </c>
      <c r="AR355">
        <v>0.99999262323173199</v>
      </c>
    </row>
    <row r="356" spans="28:44" x14ac:dyDescent="0.25">
      <c r="AB356">
        <f t="shared" si="33"/>
        <v>3.4100999999999715</v>
      </c>
      <c r="AC356">
        <f t="shared" si="32"/>
        <v>9.2458154950530412E-3</v>
      </c>
      <c r="AD356">
        <f t="shared" si="34"/>
        <v>0.99805123861780343</v>
      </c>
      <c r="AP356">
        <v>4.5400999999999474</v>
      </c>
      <c r="AQ356">
        <v>3.579916195111696E-5</v>
      </c>
      <c r="AR356">
        <v>0.99999299049245782</v>
      </c>
    </row>
    <row r="357" spans="28:44" x14ac:dyDescent="0.25">
      <c r="AB357">
        <f t="shared" si="33"/>
        <v>3.4200999999999713</v>
      </c>
      <c r="AC357">
        <f t="shared" si="32"/>
        <v>8.8295137070536055E-3</v>
      </c>
      <c r="AD357">
        <f t="shared" si="34"/>
        <v>0.99814159993933793</v>
      </c>
      <c r="AP357">
        <v>4.5500999999999472</v>
      </c>
      <c r="AQ357">
        <v>3.4021892845702359E-5</v>
      </c>
      <c r="AR357">
        <v>0.99999333952271052</v>
      </c>
    </row>
    <row r="358" spans="28:44" x14ac:dyDescent="0.25">
      <c r="AB358">
        <f t="shared" si="33"/>
        <v>3.4300999999999711</v>
      </c>
      <c r="AC358">
        <f t="shared" si="32"/>
        <v>8.4312245402962654E-3</v>
      </c>
      <c r="AD358">
        <f t="shared" si="34"/>
        <v>0.99822788893086556</v>
      </c>
      <c r="AP358">
        <v>4.560099999999947</v>
      </c>
      <c r="AQ358">
        <v>3.2332427598317588E-5</v>
      </c>
      <c r="AR358">
        <v>0.99999367122296989</v>
      </c>
    </row>
    <row r="359" spans="28:44" x14ac:dyDescent="0.25">
      <c r="AB359">
        <f t="shared" si="33"/>
        <v>3.4400999999999708</v>
      </c>
      <c r="AC359">
        <f t="shared" si="32"/>
        <v>8.050212284767452E-3</v>
      </c>
      <c r="AD359">
        <f t="shared" si="34"/>
        <v>0.99831028201679706</v>
      </c>
      <c r="AP359">
        <v>4.5700999999999468</v>
      </c>
      <c r="AQ359">
        <v>3.0726460012411671E-5</v>
      </c>
      <c r="AR359">
        <v>0.99999398644956483</v>
      </c>
    </row>
    <row r="360" spans="28:44" x14ac:dyDescent="0.25">
      <c r="AB360">
        <f t="shared" si="33"/>
        <v>3.4500999999999706</v>
      </c>
      <c r="AC360">
        <f t="shared" si="32"/>
        <v>7.6857686913055093E-3</v>
      </c>
      <c r="AD360">
        <f t="shared" si="34"/>
        <v>0.99838894840248027</v>
      </c>
      <c r="AP360">
        <v>4.5800999999999465</v>
      </c>
      <c r="AQ360">
        <v>2.919989289231873E-5</v>
      </c>
      <c r="AR360">
        <v>0.99999428601681617</v>
      </c>
    </row>
    <row r="361" spans="28:44" x14ac:dyDescent="0.25">
      <c r="AB361">
        <f t="shared" si="33"/>
        <v>3.4600999999999704</v>
      </c>
      <c r="AC361">
        <f t="shared" si="32"/>
        <v>7.3372121006702014E-3</v>
      </c>
      <c r="AD361">
        <f t="shared" si="34"/>
        <v>0.99846405034443975</v>
      </c>
      <c r="AP361">
        <v>4.5900999999999463</v>
      </c>
      <c r="AQ361">
        <v>2.774882804528927E-5</v>
      </c>
      <c r="AR361">
        <v>0.99999457069907594</v>
      </c>
    </row>
    <row r="362" spans="28:44" x14ac:dyDescent="0.25">
      <c r="AB362">
        <f t="shared" si="33"/>
        <v>3.4700999999999702</v>
      </c>
      <c r="AC362">
        <f t="shared" si="32"/>
        <v>7.0038865907996765E-3</v>
      </c>
      <c r="AD362">
        <f t="shared" si="34"/>
        <v>0.99853574341199625</v>
      </c>
      <c r="AP362">
        <v>4.6000999999999461</v>
      </c>
      <c r="AQ362">
        <v>2.6369556752307341E-5</v>
      </c>
      <c r="AR362">
        <v>0.99999484123266891</v>
      </c>
    </row>
    <row r="363" spans="28:44" x14ac:dyDescent="0.25">
      <c r="AB363">
        <f t="shared" si="33"/>
        <v>3.48009999999997</v>
      </c>
      <c r="AC363">
        <f t="shared" si="32"/>
        <v>6.6851611425121932E-3</v>
      </c>
      <c r="AD363">
        <f t="shared" si="34"/>
        <v>0.99860417674045165</v>
      </c>
      <c r="AP363">
        <v>4.6100999999999459</v>
      </c>
      <c r="AQ363">
        <v>2.5058550686321067E-5</v>
      </c>
      <c r="AR363">
        <v>0.99999509831774258</v>
      </c>
    </row>
    <row r="364" spans="28:44" x14ac:dyDescent="0.25">
      <c r="AB364">
        <f t="shared" si="33"/>
        <v>3.4900999999999698</v>
      </c>
      <c r="AC364">
        <f t="shared" si="32"/>
        <v>6.3804288238518171E-3</v>
      </c>
      <c r="AD364">
        <f t="shared" si="34"/>
        <v>0.99866949327602428</v>
      </c>
      <c r="AP364">
        <v>4.6200999999999457</v>
      </c>
      <c r="AQ364">
        <v>2.381245325744856E-5</v>
      </c>
      <c r="AR364">
        <v>0.99999534262002665</v>
      </c>
    </row>
    <row r="365" spans="28:44" x14ac:dyDescent="0.25">
      <c r="AB365">
        <f t="shared" si="33"/>
        <v>3.5000999999999696</v>
      </c>
      <c r="AC365">
        <f t="shared" si="32"/>
        <v>6.0891059932217393E-3</v>
      </c>
      <c r="AD365">
        <f t="shared" si="34"/>
        <v>0.99873183001272092</v>
      </c>
      <c r="AP365">
        <v>4.6300999999999455</v>
      </c>
      <c r="AQ365">
        <v>2.262807136561927E-5</v>
      </c>
      <c r="AR365">
        <v>0.99999557477250889</v>
      </c>
    </row>
    <row r="366" spans="28:44" x14ac:dyDescent="0.25">
      <c r="AB366">
        <f t="shared" si="33"/>
        <v>3.5100999999999694</v>
      </c>
      <c r="AC366">
        <f t="shared" si="32"/>
        <v>5.8106315213995825E-3</v>
      </c>
      <c r="AD366">
        <f t="shared" si="34"/>
        <v>0.9987913182213346</v>
      </c>
      <c r="AP366">
        <v>4.6400999999999453</v>
      </c>
      <c r="AQ366">
        <v>2.150236754197342E-5</v>
      </c>
      <c r="AR366">
        <v>0.99999579537703109</v>
      </c>
    </row>
    <row r="367" spans="28:44" x14ac:dyDescent="0.25">
      <c r="AB367">
        <f t="shared" si="33"/>
        <v>3.5200999999999691</v>
      </c>
      <c r="AC367">
        <f t="shared" si="32"/>
        <v>5.5444660324813471E-3</v>
      </c>
      <c r="AD367">
        <f t="shared" si="34"/>
        <v>0.99884808367075739</v>
      </c>
      <c r="AP367">
        <v>4.6500999999999451</v>
      </c>
      <c r="AQ367">
        <v>2.043245246116081E-5</v>
      </c>
      <c r="AR367">
        <v>0.99999600500580654</v>
      </c>
    </row>
    <row r="368" spans="28:44" x14ac:dyDescent="0.25">
      <c r="AB368">
        <f t="shared" si="33"/>
        <v>3.5300999999999689</v>
      </c>
      <c r="AC368">
        <f t="shared" si="32"/>
        <v>5.2900911637578183E-3</v>
      </c>
      <c r="AD368">
        <f t="shared" si="34"/>
        <v>0.99890224684179718</v>
      </c>
      <c r="AP368">
        <v>4.6600999999999448</v>
      </c>
      <c r="AQ368">
        <v>1.9415577807477428E-5</v>
      </c>
      <c r="AR368">
        <v>0.99999620420286683</v>
      </c>
    </row>
    <row r="369" spans="28:44" x14ac:dyDescent="0.25">
      <c r="AB369">
        <f t="shared" si="33"/>
        <v>3.5400999999999687</v>
      </c>
      <c r="AC369">
        <f t="shared" si="32"/>
        <v>5.0470088444876894E-3</v>
      </c>
      <c r="AD369">
        <f t="shared" si="34"/>
        <v>0.99895392313368769</v>
      </c>
      <c r="AP369">
        <v>4.6700999999999446</v>
      </c>
      <c r="AQ369">
        <v>1.8449129478530463E-5</v>
      </c>
      <c r="AR369">
        <v>0.99999639348543634</v>
      </c>
    </row>
    <row r="370" spans="28:44" x14ac:dyDescent="0.25">
      <c r="AB370">
        <f t="shared" si="33"/>
        <v>3.5500999999999685</v>
      </c>
      <c r="AC370">
        <f t="shared" si="32"/>
        <v>4.814740593494766E-3</v>
      </c>
      <c r="AD370">
        <f t="shared" si="34"/>
        <v>0.99900322306348077</v>
      </c>
      <c r="AP370">
        <v>4.6800999999999444</v>
      </c>
      <c r="AQ370">
        <v>1.7530621110849317E-5</v>
      </c>
      <c r="AR370">
        <v>0.99999657334524272</v>
      </c>
    </row>
    <row r="371" spans="28:44" x14ac:dyDescent="0.25">
      <c r="AB371">
        <f t="shared" si="33"/>
        <v>3.5600999999999683</v>
      </c>
      <c r="AC371">
        <f t="shared" si="32"/>
        <v>4.5928268354831527E-3</v>
      </c>
      <c r="AD371">
        <f t="shared" si="34"/>
        <v>0.99905025245850765</v>
      </c>
      <c r="AP371">
        <v>4.6900999999999442</v>
      </c>
      <c r="AQ371">
        <v>1.665768791255515E-5</v>
      </c>
      <c r="AR371">
        <v>0.99999674424976293</v>
      </c>
    </row>
    <row r="372" spans="28:44" x14ac:dyDescent="0.25">
      <c r="AB372">
        <f t="shared" si="33"/>
        <v>3.5700999999999681</v>
      </c>
      <c r="AC372">
        <f t="shared" si="32"/>
        <v>4.3808262359341888E-3</v>
      </c>
      <c r="AD372">
        <f t="shared" si="34"/>
        <v>0.99909511264209727</v>
      </c>
      <c r="AP372">
        <v>4.700099999999944</v>
      </c>
      <c r="AQ372">
        <v>1.5828080788865586E-5</v>
      </c>
      <c r="AR372">
        <v>0.99999690664340901</v>
      </c>
    </row>
    <row r="373" spans="28:44" x14ac:dyDescent="0.25">
      <c r="AB373">
        <f t="shared" si="33"/>
        <v>3.5800999999999679</v>
      </c>
      <c r="AC373">
        <f t="shared" si="32"/>
        <v>4.1783150544205958E-3</v>
      </c>
      <c r="AD373">
        <f t="shared" si="34"/>
        <v>0.999137900612735</v>
      </c>
      <c r="AP373">
        <v>4.7100999999999438</v>
      </c>
      <c r="AQ373">
        <v>1.5039660746850537E-5</v>
      </c>
      <c r="AR373">
        <v>0.99999706094865726</v>
      </c>
    </row>
    <row r="374" spans="28:44" x14ac:dyDescent="0.25">
      <c r="AB374">
        <f t="shared" si="33"/>
        <v>3.5900999999999677</v>
      </c>
      <c r="AC374">
        <f t="shared" si="32"/>
        <v>3.9848865161481693E-3</v>
      </c>
      <c r="AD374">
        <f t="shared" si="34"/>
        <v>0.99917870921684615</v>
      </c>
      <c r="AP374">
        <v>4.7200999999999436</v>
      </c>
      <c r="AQ374">
        <v>1.4290393566462063E-5</v>
      </c>
      <c r="AR374">
        <v>0.9999972075671224</v>
      </c>
    </row>
    <row r="375" spans="28:44" x14ac:dyDescent="0.25">
      <c r="AB375">
        <f t="shared" si="33"/>
        <v>3.6000999999999674</v>
      </c>
      <c r="AC375">
        <f t="shared" si="32"/>
        <v>3.8001502015126399E-3</v>
      </c>
      <c r="AD375">
        <f t="shared" si="34"/>
        <v>0.99921762731538555</v>
      </c>
      <c r="AP375">
        <v>4.7300999999999433</v>
      </c>
      <c r="AQ375">
        <v>1.357834472544706E-5</v>
      </c>
      <c r="AR375">
        <v>0.99999734688057917</v>
      </c>
    </row>
    <row r="376" spans="28:44" x14ac:dyDescent="0.25">
      <c r="AB376">
        <f t="shared" si="33"/>
        <v>3.6100999999999672</v>
      </c>
      <c r="AC376">
        <f t="shared" si="32"/>
        <v>3.6237314534389841E-3</v>
      </c>
      <c r="AD376">
        <f t="shared" si="34"/>
        <v>0.99925473994441105</v>
      </c>
      <c r="AP376">
        <v>4.7400999999999431</v>
      </c>
      <c r="AQ376">
        <v>1.290167456630989E-5</v>
      </c>
      <c r="AR376">
        <v>0.99999747925193583</v>
      </c>
    </row>
    <row r="377" spans="28:44" x14ac:dyDescent="0.25">
      <c r="AB377">
        <f t="shared" si="33"/>
        <v>3.620099999999967</v>
      </c>
      <c r="AC377">
        <f t="shared" si="32"/>
        <v>3.4552708022515298E-3</v>
      </c>
      <c r="AD377">
        <f t="shared" si="34"/>
        <v>0.99929012846981868</v>
      </c>
      <c r="AP377">
        <v>4.7500999999999429</v>
      </c>
      <c r="AQ377">
        <v>1.2258633694026105E-5</v>
      </c>
      <c r="AR377">
        <v>0.99999760502615864</v>
      </c>
    </row>
    <row r="378" spans="28:44" x14ac:dyDescent="0.25">
      <c r="AB378">
        <f t="shared" si="33"/>
        <v>3.6300999999999668</v>
      </c>
      <c r="AC378">
        <f t="shared" si="32"/>
        <v>3.2944234078077397E-3</v>
      </c>
      <c r="AD378">
        <f t="shared" si="34"/>
        <v>0.99932387073641338</v>
      </c>
      <c r="AP378">
        <v>4.7600999999999427</v>
      </c>
      <c r="AQ378">
        <v>1.1647558593720802E-5</v>
      </c>
      <c r="AR378">
        <v>0.99999772453115321</v>
      </c>
    </row>
    <row r="379" spans="28:44" x14ac:dyDescent="0.25">
      <c r="AB379">
        <f t="shared" si="33"/>
        <v>3.6400999999999666</v>
      </c>
      <c r="AC379">
        <f t="shared" si="32"/>
        <v>3.1408585186132728E-3</v>
      </c>
      <c r="AD379">
        <f t="shared" si="34"/>
        <v>0.99935604121148536</v>
      </c>
      <c r="AP379">
        <v>4.7700999999999425</v>
      </c>
      <c r="AQ379">
        <v>1.1066867458014362E-5</v>
      </c>
      <c r="AR379">
        <v>0.99999783807860176</v>
      </c>
    </row>
    <row r="380" spans="28:44" x14ac:dyDescent="0.25">
      <c r="AB380">
        <f t="shared" si="33"/>
        <v>3.6500999999999664</v>
      </c>
      <c r="AC380">
        <f t="shared" si="32"/>
        <v>2.9942589476240921E-3</v>
      </c>
      <c r="AD380">
        <f t="shared" si="34"/>
        <v>0.99938671112306243</v>
      </c>
      <c r="AP380">
        <v>4.7800999999999423</v>
      </c>
      <c r="AQ380">
        <v>1.0515056214206342E-5</v>
      </c>
      <c r="AR380">
        <v>0.99999794596476044</v>
      </c>
    </row>
    <row r="381" spans="28:44" x14ac:dyDescent="0.25">
      <c r="AB381">
        <f t="shared" si="33"/>
        <v>3.6600999999999662</v>
      </c>
      <c r="AC381">
        <f t="shared" si="32"/>
        <v>2.8543205644297855E-3</v>
      </c>
      <c r="AD381">
        <f t="shared" si="34"/>
        <v>0.99941594859300131</v>
      </c>
      <c r="AP381">
        <v>4.7900999999999421</v>
      </c>
      <c r="AQ381">
        <v>9.9906947419157394E-6</v>
      </c>
      <c r="AR381">
        <v>0.99999804847121743</v>
      </c>
    </row>
    <row r="382" spans="28:44" x14ac:dyDescent="0.25">
      <c r="AB382">
        <f t="shared" si="33"/>
        <v>3.6700999999999659</v>
      </c>
      <c r="AC382">
        <f t="shared" si="32"/>
        <v>2.7207518035034742E-3</v>
      </c>
      <c r="AD382">
        <f t="shared" si="34"/>
        <v>0.99944381876508226</v>
      </c>
      <c r="AP382">
        <v>4.8000999999999419</v>
      </c>
      <c r="AQ382">
        <v>9.492423272225512E-6</v>
      </c>
      <c r="AR382">
        <v>0.99999814586561453</v>
      </c>
    </row>
    <row r="383" spans="28:44" x14ac:dyDescent="0.25">
      <c r="AB383">
        <f t="shared" si="33"/>
        <v>3.6800999999999657</v>
      </c>
      <c r="AC383">
        <f t="shared" si="32"/>
        <v>2.5932731881951106E-3</v>
      </c>
      <c r="AD383">
        <f t="shared" si="34"/>
        <v>0.99947038392826493</v>
      </c>
      <c r="AP383">
        <v>4.8100999999999416</v>
      </c>
      <c r="AQ383">
        <v>9.0189489597865959E-6</v>
      </c>
      <c r="AR383">
        <v>0.99999823840233304</v>
      </c>
    </row>
    <row r="384" spans="28:44" x14ac:dyDescent="0.25">
      <c r="AB384">
        <f t="shared" si="33"/>
        <v>3.6900999999999655</v>
      </c>
      <c r="AC384">
        <f t="shared" si="32"/>
        <v>2.4716168701390791E-3</v>
      </c>
      <c r="AD384">
        <f t="shared" si="34"/>
        <v>0.9994957036352613</v>
      </c>
      <c r="AP384">
        <v>4.8200999999999414</v>
      </c>
      <c r="AQ384">
        <v>8.5690426197301553E-6</v>
      </c>
      <c r="AR384">
        <v>0.99999832632314689</v>
      </c>
    </row>
    <row r="385" spans="28:44" x14ac:dyDescent="0.25">
      <c r="AB385">
        <f t="shared" si="33"/>
        <v>3.7000999999999653</v>
      </c>
      <c r="AC385">
        <f t="shared" si="32"/>
        <v>2.3555261837410468E-3</v>
      </c>
      <c r="AD385">
        <f t="shared" si="34"/>
        <v>0.9995198348165788</v>
      </c>
      <c r="AP385">
        <v>4.8300999999999412</v>
      </c>
      <c r="AQ385">
        <v>8.1415356216089119E-6</v>
      </c>
      <c r="AR385">
        <v>0.9999984098578435</v>
      </c>
    </row>
    <row r="386" spans="28:44" x14ac:dyDescent="0.25">
      <c r="AB386">
        <f t="shared" si="33"/>
        <v>3.7100999999999651</v>
      </c>
      <c r="AC386">
        <f t="shared" si="32"/>
        <v>2.2447552154054398E-3</v>
      </c>
      <c r="AD386">
        <f t="shared" si="34"/>
        <v>0.99954283189018145</v>
      </c>
      <c r="AP386">
        <v>4.840099999999941</v>
      </c>
      <c r="AQ386">
        <v>7.7353169329484942E-6</v>
      </c>
      <c r="AR386">
        <v>0.99999848922481427</v>
      </c>
    </row>
    <row r="387" spans="28:44" x14ac:dyDescent="0.25">
      <c r="AB387">
        <f t="shared" si="33"/>
        <v>3.7200999999999649</v>
      </c>
      <c r="AC387">
        <f t="shared" si="32"/>
        <v>2.1390683871612987E-3</v>
      </c>
      <c r="AD387">
        <f t="shared" si="34"/>
        <v>0.99956474686691699</v>
      </c>
      <c r="AP387">
        <v>4.8500999999999408</v>
      </c>
      <c r="AQ387">
        <v>7.3493303053290581E-6</v>
      </c>
      <c r="AR387">
        <v>0.99999856463161652</v>
      </c>
    </row>
    <row r="388" spans="28:44" x14ac:dyDescent="0.25">
      <c r="AB388">
        <f t="shared" si="33"/>
        <v>3.7300999999999647</v>
      </c>
      <c r="AC388">
        <f t="shared" si="32"/>
        <v>2.0382400543428004E-3</v>
      </c>
      <c r="AD388">
        <f t="shared" si="34"/>
        <v>0.99958562945184914</v>
      </c>
      <c r="AP388">
        <v>4.8600999999999406</v>
      </c>
      <c r="AQ388">
        <v>6.9825715962463872E-6</v>
      </c>
      <c r="AR388">
        <v>0.99999863627550789</v>
      </c>
    </row>
    <row r="389" spans="28:44" x14ac:dyDescent="0.25">
      <c r="AB389">
        <f t="shared" si="33"/>
        <v>3.7400999999999645</v>
      </c>
      <c r="AC389">
        <f t="shared" si="32"/>
        <v>1.9420541169790271E-3</v>
      </c>
      <c r="AD389">
        <f t="shared" si="34"/>
        <v>0.99960552714163675</v>
      </c>
      <c r="AP389">
        <v>4.8700999999999404</v>
      </c>
      <c r="AQ389">
        <v>6.6340862203115168E-6</v>
      </c>
      <c r="AR389">
        <v>0.99999870434395433</v>
      </c>
    </row>
    <row r="390" spans="28:44" x14ac:dyDescent="0.25">
      <c r="AB390">
        <f t="shared" si="33"/>
        <v>3.7500999999999642</v>
      </c>
      <c r="AC390">
        <f t="shared" si="32"/>
        <v>1.8503036445476702E-3</v>
      </c>
      <c r="AD390">
        <f t="shared" si="34"/>
        <v>0.99962448531809345</v>
      </c>
      <c r="AP390">
        <v>4.8800999999999402</v>
      </c>
      <c r="AQ390">
        <v>6.3029667236484377E-6</v>
      </c>
      <c r="AR390">
        <v>0.99999876901511364</v>
      </c>
    </row>
    <row r="391" spans="28:44" x14ac:dyDescent="0.25">
      <c r="AB391">
        <f t="shared" si="33"/>
        <v>3.760099999999964</v>
      </c>
      <c r="AC391">
        <f t="shared" si="32"/>
        <v>1.7627905137477069E-3</v>
      </c>
      <c r="AD391">
        <f t="shared" si="34"/>
        <v>0.99964254733806024</v>
      </c>
      <c r="AP391">
        <v>4.8900999999999399</v>
      </c>
      <c r="AQ391">
        <v>5.9883504756321959E-6</v>
      </c>
      <c r="AR391">
        <v>0.99999883045829496</v>
      </c>
    </row>
    <row r="392" spans="28:44" x14ac:dyDescent="0.25">
      <c r="AB392">
        <f t="shared" si="33"/>
        <v>3.7700999999999638</v>
      </c>
      <c r="AC392">
        <f t="shared" si="32"/>
        <v>1.6793250589472093E-3</v>
      </c>
      <c r="AD392">
        <f t="shared" si="34"/>
        <v>0.99965975461971956</v>
      </c>
      <c r="AP392">
        <v>4.9000999999999397</v>
      </c>
      <c r="AQ392">
        <v>5.6894174723830045E-6</v>
      </c>
      <c r="AR392">
        <v>0.99999888883439614</v>
      </c>
    </row>
    <row r="393" spans="28:44" x14ac:dyDescent="0.25">
      <c r="AB393">
        <f t="shared" si="33"/>
        <v>3.7800999999999636</v>
      </c>
      <c r="AC393">
        <f t="shared" si="32"/>
        <v>1.5997257349645673E-3</v>
      </c>
      <c r="AD393">
        <f t="shared" si="34"/>
        <v>0.99967614672547589</v>
      </c>
      <c r="AP393">
        <v>4.9100999999999395</v>
      </c>
      <c r="AQ393">
        <v>5.4053882466915506E-6</v>
      </c>
      <c r="AR393">
        <v>0.99999894429631941</v>
      </c>
    </row>
    <row r="394" spans="28:44" x14ac:dyDescent="0.25">
      <c r="AB394">
        <f t="shared" si="33"/>
        <v>3.7900999999999634</v>
      </c>
      <c r="AC394">
        <f t="shared" si="32"/>
        <v>1.5238187918434887E-3</v>
      </c>
      <c r="AD394">
        <f t="shared" si="34"/>
        <v>0.99969176144152394</v>
      </c>
      <c r="AP394">
        <v>4.9200999999999393</v>
      </c>
      <c r="AQ394">
        <v>5.1355218792986406E-6</v>
      </c>
      <c r="AR394">
        <v>0.99999899698936656</v>
      </c>
    </row>
    <row r="395" spans="28:44" x14ac:dyDescent="0.25">
      <c r="AB395">
        <f t="shared" si="33"/>
        <v>3.8000999999999632</v>
      </c>
      <c r="AC395">
        <f t="shared" si="32"/>
        <v>1.4514379612854981E-3</v>
      </c>
      <c r="AD395">
        <f t="shared" si="34"/>
        <v>0.99970663485422373</v>
      </c>
      <c r="AP395">
        <v>4.9300999999999391</v>
      </c>
      <c r="AQ395">
        <v>4.8791141066889365E-6</v>
      </c>
      <c r="AR395">
        <v>0.99999904705161502</v>
      </c>
    </row>
    <row r="396" spans="28:44" x14ac:dyDescent="0.25">
      <c r="AB396">
        <f t="shared" si="33"/>
        <v>3.810099999999963</v>
      </c>
      <c r="AC396">
        <f t="shared" si="32"/>
        <v>1.3824241544070034E-3</v>
      </c>
      <c r="AD396">
        <f t="shared" si="34"/>
        <v>0.9997208014233967</v>
      </c>
      <c r="AP396">
        <v>4.9400999999999389</v>
      </c>
      <c r="AQ396">
        <v>4.6354955207862183E-6</v>
      </c>
      <c r="AR396">
        <v>0.99999909461427561</v>
      </c>
    </row>
    <row r="397" spans="28:44" x14ac:dyDescent="0.25">
      <c r="AB397">
        <f t="shared" si="33"/>
        <v>3.8200999999999627</v>
      </c>
      <c r="AC397">
        <f t="shared" si="32"/>
        <v>1.3166251704916192E-3</v>
      </c>
      <c r="AD397">
        <f t="shared" si="34"/>
        <v>0.99973429405265435</v>
      </c>
      <c r="AP397">
        <v>4.9500999999999387</v>
      </c>
      <c r="AQ397">
        <v>4.4040298561508375E-6</v>
      </c>
      <c r="AR397">
        <v>0.9999991398020317</v>
      </c>
    </row>
    <row r="398" spans="28:44" x14ac:dyDescent="0.25">
      <c r="AB398">
        <f t="shared" si="33"/>
        <v>3.8300999999999625</v>
      </c>
      <c r="AC398">
        <f t="shared" si="32"/>
        <v>1.2538954164135064E-3</v>
      </c>
      <c r="AD398">
        <f t="shared" si="34"/>
        <v>0.99974714415686861</v>
      </c>
      <c r="AP398">
        <v>4.9600999999999384</v>
      </c>
      <c r="AQ398">
        <v>4.1841123604894667E-6</v>
      </c>
      <c r="AR398">
        <v>0.9999991827333633</v>
      </c>
    </row>
    <row r="399" spans="28:44" x14ac:dyDescent="0.25">
      <c r="AB399">
        <f t="shared" si="33"/>
        <v>3.8400999999999623</v>
      </c>
      <c r="AC399">
        <f t="shared" si="32"/>
        <v>1.1940956364112076E-3</v>
      </c>
      <c r="AD399">
        <f t="shared" si="34"/>
        <v>0.99975938172688783</v>
      </c>
      <c r="AP399">
        <v>4.9700999999999382</v>
      </c>
      <c r="AQ399">
        <v>3.975168244481313E-6</v>
      </c>
      <c r="AR399">
        <v>0.99999922352085369</v>
      </c>
    </row>
    <row r="400" spans="28:44" x14ac:dyDescent="0.25">
      <c r="AB400">
        <f t="shared" si="33"/>
        <v>3.8500999999999621</v>
      </c>
      <c r="AC400">
        <f t="shared" ref="AC400:AC463" si="35">_xlfn.LOGNORM.DIST(AB400,$V$17,$V$16,FALSE)</f>
        <v>1.1370926518971915E-3</v>
      </c>
      <c r="AD400">
        <f t="shared" si="34"/>
        <v>0.99977103539160117</v>
      </c>
      <c r="AP400">
        <v>4.980099999999938</v>
      </c>
      <c r="AQ400">
        <v>3.776651207113773E-6</v>
      </c>
      <c r="AR400">
        <v>0.99999926227148206</v>
      </c>
    </row>
    <row r="401" spans="28:44" x14ac:dyDescent="0.25">
      <c r="AB401">
        <f t="shared" si="33"/>
        <v>3.8600999999999619</v>
      </c>
      <c r="AC401">
        <f t="shared" si="35"/>
        <v>1.0827591109932328E-3</v>
      </c>
      <c r="AD401">
        <f t="shared" si="34"/>
        <v>0.99978213247745062</v>
      </c>
      <c r="AP401">
        <v>4.9900999999999378</v>
      </c>
      <c r="AQ401">
        <v>3.5880420329004589E-6</v>
      </c>
      <c r="AR401">
        <v>0.99999929908690122</v>
      </c>
    </row>
    <row r="402" spans="28:44" x14ac:dyDescent="0.25">
      <c r="AB402">
        <f t="shared" si="33"/>
        <v>3.8700999999999617</v>
      </c>
      <c r="AC402">
        <f t="shared" si="35"/>
        <v>1.0309732474872266E-3</v>
      </c>
      <c r="AD402">
        <f t="shared" si="34"/>
        <v>0.99979269906548429</v>
      </c>
      <c r="AP402">
        <v>5.0000999999999376</v>
      </c>
      <c r="AQ402">
        <v>3.4088472575237866E-6</v>
      </c>
      <c r="AR402">
        <v>0.99999933406370134</v>
      </c>
    </row>
    <row r="403" spans="28:44" x14ac:dyDescent="0.25">
      <c r="AB403">
        <f t="shared" si="33"/>
        <v>3.8800999999999615</v>
      </c>
      <c r="AC403">
        <f t="shared" si="35"/>
        <v>9.8161864891286622E-4</v>
      </c>
      <c r="AD403">
        <f t="shared" si="34"/>
        <v>0.99980276004604685</v>
      </c>
    </row>
    <row r="404" spans="28:44" x14ac:dyDescent="0.25">
      <c r="AB404">
        <f t="shared" si="33"/>
        <v>3.8900999999999613</v>
      </c>
      <c r="AC404">
        <f t="shared" si="35"/>
        <v>9.3458403345937884E-4</v>
      </c>
      <c r="AD404">
        <f t="shared" si="34"/>
        <v>0.9998123391711935</v>
      </c>
    </row>
    <row r="405" spans="28:44" x14ac:dyDescent="0.25">
      <c r="AB405">
        <f t="shared" si="33"/>
        <v>3.900099999999961</v>
      </c>
      <c r="AC405">
        <f t="shared" si="35"/>
        <v>8.8976303542456781E-4</v>
      </c>
      <c r="AD405">
        <f t="shared" si="34"/>
        <v>0.99982145910491749</v>
      </c>
    </row>
    <row r="406" spans="28:44" x14ac:dyDescent="0.25">
      <c r="AB406">
        <f t="shared" si="33"/>
        <v>3.9100999999999608</v>
      </c>
      <c r="AC406">
        <f t="shared" si="35"/>
        <v>8.4705399893056854E-4</v>
      </c>
      <c r="AD406">
        <f t="shared" si="34"/>
        <v>0.99983014147127258</v>
      </c>
    </row>
    <row r="407" spans="28:44" x14ac:dyDescent="0.25">
      <c r="AB407">
        <f t="shared" ref="AB407:AB424" si="36">AB406+0.01</f>
        <v>3.9200999999999606</v>
      </c>
      <c r="AC407">
        <f t="shared" si="35"/>
        <v>8.063597796279118E-4</v>
      </c>
      <c r="AD407">
        <f t="shared" ref="AD407:AD424" si="37">_xlfn.LOGNORM.DIST(AB407,$V$17,$V$16,TRUE)</f>
        <v>0.99983840690047343</v>
      </c>
    </row>
    <row r="408" spans="28:44" x14ac:dyDescent="0.25">
      <c r="AB408">
        <f t="shared" si="36"/>
        <v>3.9300999999999604</v>
      </c>
      <c r="AC408">
        <f t="shared" si="35"/>
        <v>7.6758755411979684E-4</v>
      </c>
      <c r="AD408">
        <f t="shared" si="37"/>
        <v>0.99984627507305146</v>
      </c>
    </row>
    <row r="409" spans="28:44" x14ac:dyDescent="0.25">
      <c r="AB409">
        <f t="shared" si="36"/>
        <v>3.9400999999999602</v>
      </c>
      <c r="AC409">
        <f t="shared" si="35"/>
        <v>7.3064863684489017E-4</v>
      </c>
      <c r="AD409">
        <f t="shared" si="37"/>
        <v>0.99985376476214316</v>
      </c>
    </row>
    <row r="410" spans="28:44" x14ac:dyDescent="0.25">
      <c r="AB410">
        <f t="shared" si="36"/>
        <v>3.95009999999996</v>
      </c>
      <c r="AC410">
        <f t="shared" si="35"/>
        <v>6.9545830416333301E-4</v>
      </c>
      <c r="AD410">
        <f t="shared" si="37"/>
        <v>0.99986089387398236</v>
      </c>
    </row>
    <row r="411" spans="28:44" x14ac:dyDescent="0.25">
      <c r="AB411">
        <f t="shared" si="36"/>
        <v>3.9600999999999598</v>
      </c>
      <c r="AC411">
        <f t="shared" si="35"/>
        <v>6.6193562539696034E-4</v>
      </c>
      <c r="AD411">
        <f t="shared" si="37"/>
        <v>0.99986767948666944</v>
      </c>
    </row>
    <row r="412" spans="28:44" x14ac:dyDescent="0.25">
      <c r="AB412">
        <f t="shared" si="36"/>
        <v>3.9700999999999596</v>
      </c>
      <c r="AC412">
        <f t="shared" si="35"/>
        <v>6.3000330058136456E-4</v>
      </c>
      <c r="AD412">
        <f t="shared" si="37"/>
        <v>0.99987413788728408</v>
      </c>
    </row>
    <row r="413" spans="28:44" x14ac:dyDescent="0.25">
      <c r="AB413">
        <f t="shared" si="36"/>
        <v>3.9800999999999593</v>
      </c>
      <c r="AC413">
        <f t="shared" si="35"/>
        <v>5.9958750469357616E-4</v>
      </c>
      <c r="AD413">
        <f t="shared" si="37"/>
        <v>0.99988028460740808</v>
      </c>
    </row>
    <row r="414" spans="28:44" x14ac:dyDescent="0.25">
      <c r="AB414">
        <f t="shared" si="36"/>
        <v>3.9900999999999591</v>
      </c>
      <c r="AC414">
        <f t="shared" si="35"/>
        <v>5.7061773812569255E-4</v>
      </c>
      <c r="AD414">
        <f t="shared" si="37"/>
        <v>0.99988613445712227</v>
      </c>
    </row>
    <row r="415" spans="28:44" x14ac:dyDescent="0.25">
      <c r="AB415">
        <f t="shared" si="36"/>
        <v>4.0000999999999589</v>
      </c>
      <c r="AC415">
        <f t="shared" si="35"/>
        <v>5.430266831810451E-4</v>
      </c>
      <c r="AD415">
        <f t="shared" si="37"/>
        <v>0.99989170155753782</v>
      </c>
    </row>
    <row r="416" spans="28:44" x14ac:dyDescent="0.25">
      <c r="AB416">
        <f t="shared" si="36"/>
        <v>4.0100999999999587</v>
      </c>
      <c r="AC416">
        <f t="shared" si="35"/>
        <v>5.1675006637575478E-4</v>
      </c>
      <c r="AD416">
        <f t="shared" si="37"/>
        <v>0.99989699937192278</v>
      </c>
    </row>
    <row r="417" spans="28:30" x14ac:dyDescent="0.25">
      <c r="AB417">
        <f t="shared" si="36"/>
        <v>4.0200999999999585</v>
      </c>
      <c r="AC417">
        <f t="shared" si="35"/>
        <v>4.9172652633479091E-4</v>
      </c>
      <c r="AD417">
        <f t="shared" si="37"/>
        <v>0.9999020407354785</v>
      </c>
    </row>
    <row r="418" spans="28:30" x14ac:dyDescent="0.25">
      <c r="AB418">
        <f t="shared" si="36"/>
        <v>4.0300999999999583</v>
      </c>
      <c r="AC418">
        <f t="shared" si="35"/>
        <v>4.678974870777908E-4</v>
      </c>
      <c r="AD418">
        <f t="shared" si="37"/>
        <v>0.99990683788382284</v>
      </c>
    </row>
    <row r="419" spans="28:30" x14ac:dyDescent="0.25">
      <c r="AB419">
        <f t="shared" si="36"/>
        <v>4.0400999999999581</v>
      </c>
      <c r="AC419">
        <f t="shared" si="35"/>
        <v>4.4520703649591722E-4</v>
      </c>
      <c r="AD419">
        <f t="shared" si="37"/>
        <v>0.99991140248023269</v>
      </c>
    </row>
    <row r="420" spans="28:30" x14ac:dyDescent="0.25">
      <c r="AB420">
        <f t="shared" si="36"/>
        <v>4.0500999999999578</v>
      </c>
      <c r="AC420">
        <f t="shared" si="35"/>
        <v>4.2360180982708626E-4</v>
      </c>
      <c r="AD420">
        <f t="shared" si="37"/>
        <v>0.99991574564169527</v>
      </c>
    </row>
    <row r="421" spans="28:30" x14ac:dyDescent="0.25">
      <c r="AB421">
        <f t="shared" si="36"/>
        <v>4.0600999999999576</v>
      </c>
      <c r="AC421">
        <f t="shared" si="35"/>
        <v>4.0303087794275796E-4</v>
      </c>
      <c r="AD421">
        <f t="shared" si="37"/>
        <v>0.99991987796381987</v>
      </c>
    </row>
    <row r="422" spans="28:30" x14ac:dyDescent="0.25">
      <c r="AB422">
        <f t="shared" si="36"/>
        <v>4.0700999999999574</v>
      </c>
      <c r="AC422">
        <f t="shared" si="35"/>
        <v>3.8344564026528231E-4</v>
      </c>
      <c r="AD422">
        <f t="shared" si="37"/>
        <v>0.99992380954465421</v>
      </c>
    </row>
    <row r="423" spans="28:30" x14ac:dyDescent="0.25">
      <c r="AB423">
        <f t="shared" si="36"/>
        <v>4.0800999999999572</v>
      </c>
      <c r="AC423">
        <f t="shared" si="35"/>
        <v>3.6479972214049168E-4</v>
      </c>
      <c r="AD423">
        <f t="shared" si="37"/>
        <v>0.99992755000745392</v>
      </c>
    </row>
    <row r="424" spans="28:30" x14ac:dyDescent="0.25">
      <c r="AB424">
        <f t="shared" si="36"/>
        <v>4.090099999999957</v>
      </c>
      <c r="AC424">
        <f t="shared" si="35"/>
        <v>3.4704887649582072E-4</v>
      </c>
      <c r="AD424">
        <f t="shared" si="37"/>
        <v>0.99993110852244604</v>
      </c>
    </row>
    <row r="425" spans="28:30" x14ac:dyDescent="0.25">
      <c r="AB425">
        <f t="shared" ref="AB425:AB459" si="38">AB424+0.01</f>
        <v>4.1000999999999568</v>
      </c>
      <c r="AC425">
        <f t="shared" si="35"/>
        <v>3.3015088961974904E-4</v>
      </c>
      <c r="AD425">
        <f t="shared" ref="AD425:AD459" si="39">_xlfn.LOGNORM.DIST(AB425,$V$17,$V$16,TRUE)</f>
        <v>0.99993449382763055</v>
      </c>
    </row>
    <row r="426" spans="28:30" x14ac:dyDescent="0.25">
      <c r="AB426">
        <f t="shared" si="38"/>
        <v>4.1100999999999566</v>
      </c>
      <c r="AC426">
        <f t="shared" si="35"/>
        <v>3.1406549090364866E-4</v>
      </c>
      <c r="AD426">
        <f t="shared" si="39"/>
        <v>0.9999377142486594</v>
      </c>
    </row>
    <row r="427" spans="28:30" x14ac:dyDescent="0.25">
      <c r="AB427">
        <f t="shared" si="38"/>
        <v>4.1200999999999564</v>
      </c>
      <c r="AC427">
        <f t="shared" si="35"/>
        <v>2.987542663924859E-4</v>
      </c>
      <c r="AD427">
        <f t="shared" si="39"/>
        <v>0.9999407777178323</v>
      </c>
    </row>
    <row r="428" spans="28:30" x14ac:dyDescent="0.25">
      <c r="AB428">
        <f t="shared" si="38"/>
        <v>4.1300999999999561</v>
      </c>
      <c r="AC428">
        <f t="shared" si="35"/>
        <v>2.8418057599584936E-4</v>
      </c>
      <c r="AD428">
        <f t="shared" si="39"/>
        <v>0.99994369179224607</v>
      </c>
    </row>
    <row r="429" spans="28:30" x14ac:dyDescent="0.25">
      <c r="AB429">
        <f t="shared" si="38"/>
        <v>4.1400999999999559</v>
      </c>
      <c r="AC429">
        <f t="shared" si="35"/>
        <v>2.7030947421588508E-4</v>
      </c>
      <c r="AD429">
        <f t="shared" si="39"/>
        <v>0.99994646367113449</v>
      </c>
    </row>
    <row r="430" spans="28:30" x14ac:dyDescent="0.25">
      <c r="AB430">
        <f t="shared" si="38"/>
        <v>4.1500999999999557</v>
      </c>
      <c r="AC430">
        <f t="shared" si="35"/>
        <v>2.5710763425358017E-4</v>
      </c>
      <c r="AD430">
        <f t="shared" si="39"/>
        <v>0.99994910021243144</v>
      </c>
    </row>
    <row r="431" spans="28:30" x14ac:dyDescent="0.25">
      <c r="AB431">
        <f t="shared" si="38"/>
        <v>4.1600999999999555</v>
      </c>
      <c r="AC431">
        <f t="shared" si="35"/>
        <v>2.4454327535959966E-4</v>
      </c>
      <c r="AD431">
        <f t="shared" si="39"/>
        <v>0.99995160794859239</v>
      </c>
    </row>
    <row r="432" spans="28:30" x14ac:dyDescent="0.25">
      <c r="AB432">
        <f t="shared" si="38"/>
        <v>4.1700999999999553</v>
      </c>
      <c r="AC432">
        <f t="shared" si="35"/>
        <v>2.3258609330057428E-4</v>
      </c>
      <c r="AD432">
        <f t="shared" si="39"/>
        <v>0.99995399310170474</v>
      </c>
    </row>
    <row r="433" spans="28:30" x14ac:dyDescent="0.25">
      <c r="AB433">
        <f t="shared" si="38"/>
        <v>4.1800999999999551</v>
      </c>
      <c r="AC433">
        <f t="shared" si="35"/>
        <v>2.2120719381624852E-4</v>
      </c>
      <c r="AD433">
        <f t="shared" si="39"/>
        <v>0.9999562615979174</v>
      </c>
    </row>
    <row r="434" spans="28:30" x14ac:dyDescent="0.25">
      <c r="AB434">
        <f t="shared" si="38"/>
        <v>4.1900999999999549</v>
      </c>
      <c r="AC434">
        <f t="shared" si="35"/>
        <v>2.1037902894733849E-4</v>
      </c>
      <c r="AD434">
        <f t="shared" si="39"/>
        <v>0.9999584190812203</v>
      </c>
    </row>
    <row r="435" spans="28:30" x14ac:dyDescent="0.25">
      <c r="AB435">
        <f t="shared" si="38"/>
        <v>4.2000999999999546</v>
      </c>
      <c r="AC435">
        <f t="shared" si="35"/>
        <v>2.0007533611821505E-4</v>
      </c>
      <c r="AD435">
        <f t="shared" si="39"/>
        <v>0.99996047092660023</v>
      </c>
    </row>
    <row r="436" spans="28:30" x14ac:dyDescent="0.25">
      <c r="AB436">
        <f t="shared" si="38"/>
        <v>4.2100999999999544</v>
      </c>
      <c r="AC436">
        <f t="shared" si="35"/>
        <v>1.9027107986272412E-4</v>
      </c>
      <c r="AD436">
        <f t="shared" si="39"/>
        <v>0.99996242225260112</v>
      </c>
    </row>
    <row r="437" spans="28:30" x14ac:dyDescent="0.25">
      <c r="AB437">
        <f t="shared" si="38"/>
        <v>4.2200999999999542</v>
      </c>
      <c r="AC437">
        <f t="shared" si="35"/>
        <v>1.8094239608552242E-4</v>
      </c>
      <c r="AD437">
        <f t="shared" si="39"/>
        <v>0.99996427793331488</v>
      </c>
    </row>
    <row r="438" spans="28:30" x14ac:dyDescent="0.25">
      <c r="AB438">
        <f t="shared" si="38"/>
        <v>4.230099999999954</v>
      </c>
      <c r="AC438">
        <f t="shared" si="35"/>
        <v>1.7206653875522678E-4</v>
      </c>
      <c r="AD438">
        <f t="shared" si="39"/>
        <v>0.9999660426098258</v>
      </c>
    </row>
    <row r="439" spans="28:30" x14ac:dyDescent="0.25">
      <c r="AB439">
        <f t="shared" si="38"/>
        <v>4.2400999999999538</v>
      </c>
      <c r="AC439">
        <f t="shared" si="35"/>
        <v>1.6362182892951655E-4</v>
      </c>
      <c r="AD439">
        <f t="shared" si="39"/>
        <v>0.99996772070113515</v>
      </c>
    </row>
    <row r="440" spans="28:30" x14ac:dyDescent="0.25">
      <c r="AB440">
        <f t="shared" si="38"/>
        <v>4.2500999999999536</v>
      </c>
      <c r="AC440">
        <f t="shared" si="35"/>
        <v>1.5558760601602987E-4</v>
      </c>
      <c r="AD440">
        <f t="shared" si="39"/>
        <v>0.9999693164145862</v>
      </c>
    </row>
    <row r="441" spans="28:30" x14ac:dyDescent="0.25">
      <c r="AB441">
        <f t="shared" si="38"/>
        <v>4.2600999999999534</v>
      </c>
      <c r="AC441">
        <f t="shared" si="35"/>
        <v>1.4794418117649737E-4</v>
      </c>
      <c r="AD441">
        <f t="shared" si="39"/>
        <v>0.99997083375581275</v>
      </c>
    </row>
    <row r="442" spans="28:30" x14ac:dyDescent="0.25">
      <c r="AB442">
        <f t="shared" si="38"/>
        <v>4.2700999999999532</v>
      </c>
      <c r="AC442">
        <f t="shared" si="35"/>
        <v>1.4067279278505662E-4</v>
      </c>
      <c r="AD442">
        <f t="shared" si="39"/>
        <v>0.99997227653823295</v>
      </c>
    </row>
    <row r="443" spans="28:30" x14ac:dyDescent="0.25">
      <c r="AB443">
        <f t="shared" si="38"/>
        <v>4.2800999999999529</v>
      </c>
      <c r="AC443">
        <f t="shared" si="35"/>
        <v>1.3375556385502126E-4</v>
      </c>
      <c r="AD443">
        <f t="shared" si="39"/>
        <v>0.99997364839210623</v>
      </c>
    </row>
    <row r="444" spans="28:30" x14ac:dyDescent="0.25">
      <c r="AB444">
        <f t="shared" si="38"/>
        <v>4.2900999999999527</v>
      </c>
      <c r="AC444">
        <f t="shared" si="35"/>
        <v>1.2717546135172504E-4</v>
      </c>
      <c r="AD444">
        <f t="shared" si="39"/>
        <v>0.99997495277317539</v>
      </c>
    </row>
    <row r="445" spans="28:30" x14ac:dyDescent="0.25">
      <c r="AB445">
        <f t="shared" si="38"/>
        <v>4.3000999999999525</v>
      </c>
      <c r="AC445">
        <f t="shared" si="35"/>
        <v>1.2091625731214663E-4</v>
      </c>
      <c r="AD445">
        <f t="shared" si="39"/>
        <v>0.99997619297090956</v>
      </c>
    </row>
    <row r="446" spans="28:30" x14ac:dyDescent="0.25">
      <c r="AB446">
        <f t="shared" si="38"/>
        <v>4.3100999999999523</v>
      </c>
      <c r="AC446">
        <f t="shared" si="35"/>
        <v>1.1496249169513574E-4</v>
      </c>
      <c r="AD446">
        <f t="shared" si="39"/>
        <v>0.99997737211636828</v>
      </c>
    </row>
    <row r="447" spans="28:30" x14ac:dyDescent="0.25">
      <c r="AB447">
        <f t="shared" si="38"/>
        <v>4.3200999999999521</v>
      </c>
      <c r="AC447">
        <f t="shared" si="35"/>
        <v>1.0929943688900272E-4</v>
      </c>
      <c r="AD447">
        <f t="shared" si="39"/>
        <v>0.99997849318970189</v>
      </c>
    </row>
    <row r="448" spans="28:30" x14ac:dyDescent="0.25">
      <c r="AB448">
        <f t="shared" si="38"/>
        <v>4.3300999999999519</v>
      </c>
      <c r="AC448">
        <f t="shared" si="35"/>
        <v>1.0391306380609384E-4</v>
      </c>
      <c r="AD448">
        <f t="shared" si="39"/>
        <v>0.99997955902730451</v>
      </c>
    </row>
    <row r="449" spans="28:30" x14ac:dyDescent="0.25">
      <c r="AB449">
        <f t="shared" si="38"/>
        <v>4.3400999999999517</v>
      </c>
      <c r="AC449">
        <f t="shared" si="35"/>
        <v>9.8790009496741265E-5</v>
      </c>
      <c r="AD449">
        <f t="shared" si="39"/>
        <v>0.99998057232863669</v>
      </c>
    </row>
    <row r="450" spans="28:30" x14ac:dyDescent="0.25">
      <c r="AB450">
        <f t="shared" si="38"/>
        <v>4.3500999999999515</v>
      </c>
      <c r="AC450">
        <f t="shared" si="35"/>
        <v>9.3917546217650295E-5</v>
      </c>
      <c r="AD450">
        <f t="shared" si="39"/>
        <v>0.99998153566273063</v>
      </c>
    </row>
    <row r="451" spans="28:30" x14ac:dyDescent="0.25">
      <c r="AB451">
        <f t="shared" si="38"/>
        <v>4.3600999999999512</v>
      </c>
      <c r="AC451">
        <f t="shared" si="35"/>
        <v>8.9283551892362233E-5</v>
      </c>
      <c r="AD451">
        <f t="shared" si="39"/>
        <v>0.99998245147439335</v>
      </c>
    </row>
    <row r="452" spans="28:30" x14ac:dyDescent="0.25">
      <c r="AB452">
        <f t="shared" si="38"/>
        <v>4.370099999999951</v>
      </c>
      <c r="AC452">
        <f t="shared" si="35"/>
        <v>8.4876481903916638E-5</v>
      </c>
      <c r="AD452">
        <f t="shared" si="39"/>
        <v>0.99998332209012175</v>
      </c>
    </row>
    <row r="453" spans="28:30" x14ac:dyDescent="0.25">
      <c r="AB453">
        <f t="shared" si="38"/>
        <v>4.3800999999999508</v>
      </c>
      <c r="AC453">
        <f t="shared" si="35"/>
        <v>8.0685342162243137E-5</v>
      </c>
      <c r="AD453">
        <f t="shared" si="39"/>
        <v>0.99998414972374072</v>
      </c>
    </row>
    <row r="454" spans="28:30" x14ac:dyDescent="0.25">
      <c r="AB454">
        <f t="shared" si="38"/>
        <v>4.3900999999999506</v>
      </c>
      <c r="AC454">
        <f t="shared" si="35"/>
        <v>7.6699663391125323E-5</v>
      </c>
      <c r="AD454">
        <f t="shared" si="39"/>
        <v>0.99998493648177933</v>
      </c>
    </row>
    <row r="455" spans="28:30" x14ac:dyDescent="0.25">
      <c r="AB455">
        <f t="shared" si="38"/>
        <v>4.4000999999999504</v>
      </c>
      <c r="AC455">
        <f t="shared" si="35"/>
        <v>7.2909476581811941E-5</v>
      </c>
      <c r="AD455">
        <f t="shared" si="39"/>
        <v>0.99998568436859536</v>
      </c>
    </row>
    <row r="456" spans="28:30" x14ac:dyDescent="0.25">
      <c r="AB456">
        <f t="shared" si="38"/>
        <v>4.4100999999999502</v>
      </c>
      <c r="AC456">
        <f t="shared" si="35"/>
        <v>6.9305289562502639E-5</v>
      </c>
      <c r="AD456">
        <f t="shared" si="39"/>
        <v>0.99998639529125977</v>
      </c>
    </row>
    <row r="457" spans="28:30" x14ac:dyDescent="0.25">
      <c r="AB457">
        <f t="shared" si="38"/>
        <v>4.42009999999995</v>
      </c>
      <c r="AC457">
        <f t="shared" si="35"/>
        <v>6.5878064635017711E-5</v>
      </c>
      <c r="AD457">
        <f t="shared" si="39"/>
        <v>0.99998707106421214</v>
      </c>
    </row>
    <row r="458" spans="28:30" x14ac:dyDescent="0.25">
      <c r="AB458">
        <f t="shared" si="38"/>
        <v>4.4300999999999497</v>
      </c>
      <c r="AC458">
        <f t="shared" si="35"/>
        <v>6.2619197231933007E-5</v>
      </c>
      <c r="AD458">
        <f t="shared" si="39"/>
        <v>0.99998771341369841</v>
      </c>
    </row>
    <row r="459" spans="28:30" x14ac:dyDescent="0.25">
      <c r="AB459">
        <f t="shared" si="38"/>
        <v>4.4400999999999495</v>
      </c>
      <c r="AC459">
        <f t="shared" si="35"/>
        <v>5.9520495549427691E-5</v>
      </c>
      <c r="AD459">
        <f t="shared" si="39"/>
        <v>0.99998832398199888</v>
      </c>
    </row>
    <row r="460" spans="28:30" x14ac:dyDescent="0.25">
      <c r="AB460">
        <f t="shared" ref="AB460:AB496" si="40">AB459+0.01</f>
        <v>4.4500999999999493</v>
      </c>
      <c r="AC460">
        <f t="shared" si="35"/>
        <v>5.6574161112898804E-5</v>
      </c>
      <c r="AD460">
        <f t="shared" ref="AD460:AD496" si="41">_xlfn.LOGNORM.DIST(AB460,$V$17,$V$16,TRUE)</f>
        <v>0.99998890433145859</v>
      </c>
    </row>
    <row r="461" spans="28:30" x14ac:dyDescent="0.25">
      <c r="AB461">
        <f t="shared" si="40"/>
        <v>4.4600999999999491</v>
      </c>
      <c r="AC461">
        <f t="shared" si="35"/>
        <v>5.3772770234213235E-5</v>
      </c>
      <c r="AD461">
        <f t="shared" si="41"/>
        <v>0.99998945594832667</v>
      </c>
    </row>
    <row r="462" spans="28:30" x14ac:dyDescent="0.25">
      <c r="AB462">
        <f t="shared" si="40"/>
        <v>4.4700999999999489</v>
      </c>
      <c r="AC462">
        <f t="shared" si="35"/>
        <v>5.1109256321167336E-5</v>
      </c>
      <c r="AD462">
        <f t="shared" si="41"/>
        <v>0.99998998024641528</v>
      </c>
    </row>
    <row r="463" spans="28:30" x14ac:dyDescent="0.25">
      <c r="AB463">
        <f t="shared" si="40"/>
        <v>4.4800999999999487</v>
      </c>
      <c r="AC463">
        <f t="shared" si="35"/>
        <v>4.8576893001373298E-5</v>
      </c>
      <c r="AD463">
        <f t="shared" si="41"/>
        <v>0.99999047857058576</v>
      </c>
    </row>
    <row r="464" spans="28:30" x14ac:dyDescent="0.25">
      <c r="AB464">
        <f t="shared" si="40"/>
        <v>4.4900999999999485</v>
      </c>
      <c r="AC464">
        <f t="shared" ref="AC464:AC515" si="42">_xlfn.LOGNORM.DIST(AB464,$V$17,$V$16,FALSE)</f>
        <v>4.6169278024389601E-5</v>
      </c>
      <c r="AD464">
        <f t="shared" si="41"/>
        <v>0.99999095220006884</v>
      </c>
    </row>
    <row r="465" spans="28:30" x14ac:dyDescent="0.25">
      <c r="AB465">
        <f t="shared" si="40"/>
        <v>4.5000999999999483</v>
      </c>
      <c r="AC465">
        <f t="shared" si="42"/>
        <v>4.3880317907427847E-5</v>
      </c>
      <c r="AD465">
        <f t="shared" si="41"/>
        <v>0.99999140235162975</v>
      </c>
    </row>
    <row r="466" spans="28:30" x14ac:dyDescent="0.25">
      <c r="AB466">
        <f t="shared" si="40"/>
        <v>4.510099999999948</v>
      </c>
      <c r="AC466">
        <f t="shared" si="42"/>
        <v>4.1704213291438513E-5</v>
      </c>
      <c r="AD466">
        <f t="shared" si="41"/>
        <v>0.99999183018258087</v>
      </c>
    </row>
    <row r="467" spans="28:30" x14ac:dyDescent="0.25">
      <c r="AB467">
        <f t="shared" si="40"/>
        <v>4.5200999999999478</v>
      </c>
      <c r="AC467">
        <f t="shared" si="42"/>
        <v>3.9635444975788986E-5</v>
      </c>
      <c r="AD467">
        <f t="shared" si="41"/>
        <v>0.99999223679365357</v>
      </c>
    </row>
    <row r="468" spans="28:30" x14ac:dyDescent="0.25">
      <c r="AB468">
        <f t="shared" si="40"/>
        <v>4.5300999999999476</v>
      </c>
      <c r="AC468">
        <f t="shared" si="42"/>
        <v>3.766876060110149E-5</v>
      </c>
      <c r="AD468">
        <f t="shared" si="41"/>
        <v>0.99999262323173199</v>
      </c>
    </row>
    <row r="469" spans="28:30" x14ac:dyDescent="0.25">
      <c r="AB469">
        <f t="shared" si="40"/>
        <v>4.5400999999999474</v>
      </c>
      <c r="AC469">
        <f t="shared" si="42"/>
        <v>3.579916195111696E-5</v>
      </c>
      <c r="AD469">
        <f t="shared" si="41"/>
        <v>0.99999299049245782</v>
      </c>
    </row>
    <row r="470" spans="28:30" x14ac:dyDescent="0.25">
      <c r="AB470">
        <f t="shared" si="40"/>
        <v>4.5500999999999472</v>
      </c>
      <c r="AC470">
        <f t="shared" si="42"/>
        <v>3.4021892845702359E-5</v>
      </c>
      <c r="AD470">
        <f t="shared" si="41"/>
        <v>0.99999333952271052</v>
      </c>
    </row>
    <row r="471" spans="28:30" x14ac:dyDescent="0.25">
      <c r="AB471">
        <f t="shared" si="40"/>
        <v>4.560099999999947</v>
      </c>
      <c r="AC471">
        <f t="shared" si="42"/>
        <v>3.2332427598317588E-5</v>
      </c>
      <c r="AD471">
        <f t="shared" si="41"/>
        <v>0.99999367122296989</v>
      </c>
    </row>
    <row r="472" spans="28:30" x14ac:dyDescent="0.25">
      <c r="AB472">
        <f t="shared" si="40"/>
        <v>4.5700999999999468</v>
      </c>
      <c r="AC472">
        <f t="shared" si="42"/>
        <v>3.0726460012411671E-5</v>
      </c>
      <c r="AD472">
        <f t="shared" si="41"/>
        <v>0.99999398644956483</v>
      </c>
    </row>
    <row r="473" spans="28:30" x14ac:dyDescent="0.25">
      <c r="AB473">
        <f t="shared" si="40"/>
        <v>4.5800999999999465</v>
      </c>
      <c r="AC473">
        <f t="shared" si="42"/>
        <v>2.919989289231873E-5</v>
      </c>
      <c r="AD473">
        <f t="shared" si="41"/>
        <v>0.99999428601681617</v>
      </c>
    </row>
    <row r="474" spans="28:30" x14ac:dyDescent="0.25">
      <c r="AB474">
        <f t="shared" si="40"/>
        <v>4.5900999999999463</v>
      </c>
      <c r="AC474">
        <f t="shared" si="42"/>
        <v>2.774882804528927E-5</v>
      </c>
      <c r="AD474">
        <f t="shared" si="41"/>
        <v>0.99999457069907594</v>
      </c>
    </row>
    <row r="475" spans="28:30" x14ac:dyDescent="0.25">
      <c r="AB475">
        <f t="shared" si="40"/>
        <v>4.6000999999999461</v>
      </c>
      <c r="AC475">
        <f t="shared" si="42"/>
        <v>2.6369556752307341E-5</v>
      </c>
      <c r="AD475">
        <f t="shared" si="41"/>
        <v>0.99999484123266891</v>
      </c>
    </row>
    <row r="476" spans="28:30" x14ac:dyDescent="0.25">
      <c r="AB476">
        <f t="shared" si="40"/>
        <v>4.6100999999999459</v>
      </c>
      <c r="AC476">
        <f t="shared" si="42"/>
        <v>2.5058550686321067E-5</v>
      </c>
      <c r="AD476">
        <f t="shared" si="41"/>
        <v>0.99999509831774258</v>
      </c>
    </row>
    <row r="477" spans="28:30" x14ac:dyDescent="0.25">
      <c r="AB477">
        <f t="shared" si="40"/>
        <v>4.6200999999999457</v>
      </c>
      <c r="AC477">
        <f t="shared" si="42"/>
        <v>2.381245325744856E-5</v>
      </c>
      <c r="AD477">
        <f t="shared" si="41"/>
        <v>0.99999534262002665</v>
      </c>
    </row>
    <row r="478" spans="28:30" x14ac:dyDescent="0.25">
      <c r="AB478">
        <f t="shared" si="40"/>
        <v>4.6300999999999455</v>
      </c>
      <c r="AC478">
        <f t="shared" si="42"/>
        <v>2.262807136561927E-5</v>
      </c>
      <c r="AD478">
        <f t="shared" si="41"/>
        <v>0.99999557477250889</v>
      </c>
    </row>
    <row r="479" spans="28:30" x14ac:dyDescent="0.25">
      <c r="AB479">
        <f t="shared" si="40"/>
        <v>4.6400999999999453</v>
      </c>
      <c r="AC479">
        <f t="shared" si="42"/>
        <v>2.150236754197342E-5</v>
      </c>
      <c r="AD479">
        <f t="shared" si="41"/>
        <v>0.99999579537703109</v>
      </c>
    </row>
    <row r="480" spans="28:30" x14ac:dyDescent="0.25">
      <c r="AB480">
        <f t="shared" si="40"/>
        <v>4.6500999999999451</v>
      </c>
      <c r="AC480">
        <f t="shared" si="42"/>
        <v>2.043245246116081E-5</v>
      </c>
      <c r="AD480">
        <f t="shared" si="41"/>
        <v>0.99999600500580654</v>
      </c>
    </row>
    <row r="481" spans="28:30" x14ac:dyDescent="0.25">
      <c r="AB481">
        <f t="shared" si="40"/>
        <v>4.6600999999999448</v>
      </c>
      <c r="AC481">
        <f t="shared" si="42"/>
        <v>1.9415577807477428E-5</v>
      </c>
      <c r="AD481">
        <f t="shared" si="41"/>
        <v>0.99999620420286683</v>
      </c>
    </row>
    <row r="482" spans="28:30" x14ac:dyDescent="0.25">
      <c r="AB482">
        <f t="shared" si="40"/>
        <v>4.6700999999999446</v>
      </c>
      <c r="AC482">
        <f t="shared" si="42"/>
        <v>1.8449129478530463E-5</v>
      </c>
      <c r="AD482">
        <f t="shared" si="41"/>
        <v>0.99999639348543634</v>
      </c>
    </row>
    <row r="483" spans="28:30" x14ac:dyDescent="0.25">
      <c r="AB483">
        <f t="shared" si="40"/>
        <v>4.6800999999999444</v>
      </c>
      <c r="AC483">
        <f t="shared" si="42"/>
        <v>1.7530621110849317E-5</v>
      </c>
      <c r="AD483">
        <f t="shared" si="41"/>
        <v>0.99999657334524272</v>
      </c>
    </row>
    <row r="484" spans="28:30" x14ac:dyDescent="0.25">
      <c r="AB484">
        <f t="shared" si="40"/>
        <v>4.6900999999999442</v>
      </c>
      <c r="AC484">
        <f t="shared" si="42"/>
        <v>1.665768791255515E-5</v>
      </c>
      <c r="AD484">
        <f t="shared" si="41"/>
        <v>0.99999674424976293</v>
      </c>
    </row>
    <row r="485" spans="28:30" x14ac:dyDescent="0.25">
      <c r="AB485">
        <f t="shared" si="40"/>
        <v>4.700099999999944</v>
      </c>
      <c r="AC485">
        <f t="shared" si="42"/>
        <v>1.5828080788865586E-5</v>
      </c>
      <c r="AD485">
        <f t="shared" si="41"/>
        <v>0.99999690664340901</v>
      </c>
    </row>
    <row r="486" spans="28:30" x14ac:dyDescent="0.25">
      <c r="AB486">
        <f t="shared" si="40"/>
        <v>4.7100999999999438</v>
      </c>
      <c r="AC486">
        <f t="shared" si="42"/>
        <v>1.5039660746850537E-5</v>
      </c>
      <c r="AD486">
        <f t="shared" si="41"/>
        <v>0.99999706094865726</v>
      </c>
    </row>
    <row r="487" spans="28:30" x14ac:dyDescent="0.25">
      <c r="AB487">
        <f t="shared" si="40"/>
        <v>4.7200999999999436</v>
      </c>
      <c r="AC487">
        <f t="shared" si="42"/>
        <v>1.4290393566462063E-5</v>
      </c>
      <c r="AD487">
        <f t="shared" si="41"/>
        <v>0.9999972075671224</v>
      </c>
    </row>
    <row r="488" spans="28:30" x14ac:dyDescent="0.25">
      <c r="AB488">
        <f t="shared" si="40"/>
        <v>4.7300999999999433</v>
      </c>
      <c r="AC488">
        <f t="shared" si="42"/>
        <v>1.357834472544706E-5</v>
      </c>
      <c r="AD488">
        <f t="shared" si="41"/>
        <v>0.99999734688057917</v>
      </c>
    </row>
    <row r="489" spans="28:30" x14ac:dyDescent="0.25">
      <c r="AB489">
        <f t="shared" si="40"/>
        <v>4.7400999999999431</v>
      </c>
      <c r="AC489">
        <f t="shared" si="42"/>
        <v>1.290167456630989E-5</v>
      </c>
      <c r="AD489">
        <f t="shared" si="41"/>
        <v>0.99999747925193583</v>
      </c>
    </row>
    <row r="490" spans="28:30" x14ac:dyDescent="0.25">
      <c r="AB490">
        <f t="shared" si="40"/>
        <v>4.7500999999999429</v>
      </c>
      <c r="AC490">
        <f t="shared" si="42"/>
        <v>1.2258633694026105E-5</v>
      </c>
      <c r="AD490">
        <f t="shared" si="41"/>
        <v>0.99999760502615864</v>
      </c>
    </row>
    <row r="491" spans="28:30" x14ac:dyDescent="0.25">
      <c r="AB491">
        <f t="shared" si="40"/>
        <v>4.7600999999999427</v>
      </c>
      <c r="AC491">
        <f t="shared" si="42"/>
        <v>1.1647558593720802E-5</v>
      </c>
      <c r="AD491">
        <f t="shared" si="41"/>
        <v>0.99999772453115321</v>
      </c>
    </row>
    <row r="492" spans="28:30" x14ac:dyDescent="0.25">
      <c r="AB492">
        <f t="shared" si="40"/>
        <v>4.7700999999999425</v>
      </c>
      <c r="AC492">
        <f t="shared" si="42"/>
        <v>1.1066867458014362E-5</v>
      </c>
      <c r="AD492">
        <f t="shared" si="41"/>
        <v>0.99999783807860176</v>
      </c>
    </row>
    <row r="493" spans="28:30" x14ac:dyDescent="0.25">
      <c r="AB493">
        <f t="shared" si="40"/>
        <v>4.7800999999999423</v>
      </c>
      <c r="AC493">
        <f t="shared" si="42"/>
        <v>1.0515056214206342E-5</v>
      </c>
      <c r="AD493">
        <f t="shared" si="41"/>
        <v>0.99999794596476044</v>
      </c>
    </row>
    <row r="494" spans="28:30" x14ac:dyDescent="0.25">
      <c r="AB494">
        <f t="shared" si="40"/>
        <v>4.7900999999999421</v>
      </c>
      <c r="AC494">
        <f t="shared" si="42"/>
        <v>9.9906947419157394E-6</v>
      </c>
      <c r="AD494">
        <f t="shared" si="41"/>
        <v>0.99999804847121743</v>
      </c>
    </row>
    <row r="495" spans="28:30" x14ac:dyDescent="0.25">
      <c r="AB495">
        <f t="shared" si="40"/>
        <v>4.8000999999999419</v>
      </c>
      <c r="AC495">
        <f t="shared" si="42"/>
        <v>9.492423272225512E-6</v>
      </c>
      <c r="AD495">
        <f t="shared" si="41"/>
        <v>0.99999814586561453</v>
      </c>
    </row>
    <row r="496" spans="28:30" x14ac:dyDescent="0.25">
      <c r="AB496">
        <f t="shared" si="40"/>
        <v>4.8100999999999416</v>
      </c>
      <c r="AC496">
        <f t="shared" si="42"/>
        <v>9.0189489597865959E-6</v>
      </c>
      <c r="AD496">
        <f t="shared" si="41"/>
        <v>0.99999823840233304</v>
      </c>
    </row>
    <row r="497" spans="28:30" x14ac:dyDescent="0.25">
      <c r="AB497">
        <f t="shared" ref="AB497:AB515" si="43">AB496+0.01</f>
        <v>4.8200999999999414</v>
      </c>
      <c r="AC497">
        <f t="shared" si="42"/>
        <v>8.5690426197301553E-6</v>
      </c>
      <c r="AD497">
        <f t="shared" ref="AD497:AD515" si="44">_xlfn.LOGNORM.DIST(AB497,$V$17,$V$16,TRUE)</f>
        <v>0.99999832632314689</v>
      </c>
    </row>
    <row r="498" spans="28:30" x14ac:dyDescent="0.25">
      <c r="AB498">
        <f t="shared" si="43"/>
        <v>4.8300999999999412</v>
      </c>
      <c r="AC498">
        <f t="shared" si="42"/>
        <v>8.1415356216089119E-6</v>
      </c>
      <c r="AD498">
        <f t="shared" si="44"/>
        <v>0.9999984098578435</v>
      </c>
    </row>
    <row r="499" spans="28:30" x14ac:dyDescent="0.25">
      <c r="AB499">
        <f t="shared" si="43"/>
        <v>4.840099999999941</v>
      </c>
      <c r="AC499">
        <f t="shared" si="42"/>
        <v>7.7353169329484942E-6</v>
      </c>
      <c r="AD499">
        <f t="shared" si="44"/>
        <v>0.99999848922481427</v>
      </c>
    </row>
    <row r="500" spans="28:30" x14ac:dyDescent="0.25">
      <c r="AB500">
        <f t="shared" si="43"/>
        <v>4.8500999999999408</v>
      </c>
      <c r="AC500">
        <f t="shared" si="42"/>
        <v>7.3493303053290581E-6</v>
      </c>
      <c r="AD500">
        <f t="shared" si="44"/>
        <v>0.99999856463161652</v>
      </c>
    </row>
    <row r="501" spans="28:30" x14ac:dyDescent="0.25">
      <c r="AB501">
        <f t="shared" si="43"/>
        <v>4.8600999999999406</v>
      </c>
      <c r="AC501">
        <f t="shared" si="42"/>
        <v>6.9825715962463872E-6</v>
      </c>
      <c r="AD501">
        <f t="shared" si="44"/>
        <v>0.99999863627550789</v>
      </c>
    </row>
    <row r="502" spans="28:30" x14ac:dyDescent="0.25">
      <c r="AB502">
        <f t="shared" si="43"/>
        <v>4.8700999999999404</v>
      </c>
      <c r="AC502">
        <f t="shared" si="42"/>
        <v>6.6340862203115168E-6</v>
      </c>
      <c r="AD502">
        <f t="shared" si="44"/>
        <v>0.99999870434395433</v>
      </c>
    </row>
    <row r="503" spans="28:30" x14ac:dyDescent="0.25">
      <c r="AB503">
        <f t="shared" si="43"/>
        <v>4.8800999999999402</v>
      </c>
      <c r="AC503">
        <f t="shared" si="42"/>
        <v>6.3029667236484377E-6</v>
      </c>
      <c r="AD503">
        <f t="shared" si="44"/>
        <v>0.99999876901511364</v>
      </c>
    </row>
    <row r="504" spans="28:30" x14ac:dyDescent="0.25">
      <c r="AB504">
        <f t="shared" si="43"/>
        <v>4.8900999999999399</v>
      </c>
      <c r="AC504">
        <f t="shared" si="42"/>
        <v>5.9883504756321959E-6</v>
      </c>
      <c r="AD504">
        <f t="shared" si="44"/>
        <v>0.99999883045829496</v>
      </c>
    </row>
    <row r="505" spans="28:30" x14ac:dyDescent="0.25">
      <c r="AB505">
        <f t="shared" si="43"/>
        <v>4.9000999999999397</v>
      </c>
      <c r="AC505">
        <f t="shared" si="42"/>
        <v>5.6894174723830045E-6</v>
      </c>
      <c r="AD505">
        <f t="shared" si="44"/>
        <v>0.99999888883439614</v>
      </c>
    </row>
    <row r="506" spans="28:30" x14ac:dyDescent="0.25">
      <c r="AB506">
        <f t="shared" si="43"/>
        <v>4.9100999999999395</v>
      </c>
      <c r="AC506">
        <f t="shared" si="42"/>
        <v>5.4053882466915506E-6</v>
      </c>
      <c r="AD506">
        <f t="shared" si="44"/>
        <v>0.99999894429631941</v>
      </c>
    </row>
    <row r="507" spans="28:30" x14ac:dyDescent="0.25">
      <c r="AB507">
        <f t="shared" si="43"/>
        <v>4.9200999999999393</v>
      </c>
      <c r="AC507">
        <f t="shared" si="42"/>
        <v>5.1355218792986406E-6</v>
      </c>
      <c r="AD507">
        <f t="shared" si="44"/>
        <v>0.99999899698936656</v>
      </c>
    </row>
    <row r="508" spans="28:30" x14ac:dyDescent="0.25">
      <c r="AB508">
        <f t="shared" si="43"/>
        <v>4.9300999999999391</v>
      </c>
      <c r="AC508">
        <f t="shared" si="42"/>
        <v>4.8791141066889365E-6</v>
      </c>
      <c r="AD508">
        <f t="shared" si="44"/>
        <v>0.99999904705161502</v>
      </c>
    </row>
    <row r="509" spans="28:30" x14ac:dyDescent="0.25">
      <c r="AB509">
        <f t="shared" si="43"/>
        <v>4.9400999999999389</v>
      </c>
      <c r="AC509">
        <f t="shared" si="42"/>
        <v>4.6354955207862183E-6</v>
      </c>
      <c r="AD509">
        <f t="shared" si="44"/>
        <v>0.99999909461427561</v>
      </c>
    </row>
    <row r="510" spans="28:30" x14ac:dyDescent="0.25">
      <c r="AB510">
        <f t="shared" si="43"/>
        <v>4.9500999999999387</v>
      </c>
      <c r="AC510">
        <f t="shared" si="42"/>
        <v>4.4040298561508375E-6</v>
      </c>
      <c r="AD510">
        <f t="shared" si="44"/>
        <v>0.9999991398020317</v>
      </c>
    </row>
    <row r="511" spans="28:30" x14ac:dyDescent="0.25">
      <c r="AB511">
        <f t="shared" si="43"/>
        <v>4.9600999999999384</v>
      </c>
      <c r="AC511">
        <f t="shared" si="42"/>
        <v>4.1841123604894667E-6</v>
      </c>
      <c r="AD511">
        <f t="shared" si="44"/>
        <v>0.9999991827333633</v>
      </c>
    </row>
    <row r="512" spans="28:30" x14ac:dyDescent="0.25">
      <c r="AB512">
        <f t="shared" si="43"/>
        <v>4.9700999999999382</v>
      </c>
      <c r="AC512">
        <f t="shared" si="42"/>
        <v>3.975168244481313E-6</v>
      </c>
      <c r="AD512">
        <f t="shared" si="44"/>
        <v>0.99999922352085369</v>
      </c>
    </row>
    <row r="513" spans="28:30" x14ac:dyDescent="0.25">
      <c r="AB513">
        <f t="shared" si="43"/>
        <v>4.980099999999938</v>
      </c>
      <c r="AC513">
        <f t="shared" si="42"/>
        <v>3.776651207113773E-6</v>
      </c>
      <c r="AD513">
        <f t="shared" si="44"/>
        <v>0.99999926227148206</v>
      </c>
    </row>
    <row r="514" spans="28:30" x14ac:dyDescent="0.25">
      <c r="AB514">
        <f t="shared" si="43"/>
        <v>4.9900999999999378</v>
      </c>
      <c r="AC514">
        <f t="shared" si="42"/>
        <v>3.5880420329004589E-6</v>
      </c>
      <c r="AD514">
        <f t="shared" si="44"/>
        <v>0.99999929908690122</v>
      </c>
    </row>
    <row r="515" spans="28:30" x14ac:dyDescent="0.25">
      <c r="AB515">
        <f t="shared" si="43"/>
        <v>5.0000999999999376</v>
      </c>
      <c r="AC515">
        <f t="shared" si="42"/>
        <v>3.4088472575237866E-6</v>
      </c>
      <c r="AD515">
        <f t="shared" si="44"/>
        <v>0.99999933406370134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Matriz de migração_Moodys</vt:lpstr>
      <vt:lpstr>Creditmetrics_Baa</vt:lpstr>
      <vt:lpstr>Credmetrics_Aa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2022-08-03T11:53:20Z</dcterms:created>
  <dcterms:modified xsi:type="dcterms:W3CDTF">2024-05-29T16:15:03Z</dcterms:modified>
</cp:coreProperties>
</file>